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ject Planner" sheetId="1" r:id="rId4"/>
    <sheet state="visible" name="Data" sheetId="2" r:id="rId5"/>
  </sheets>
  <definedNames>
    <definedName name="Woodstouse">Data!$G$2:$G$4</definedName>
    <definedName name="Thickness">Data!$C$2:$C$22</definedName>
    <definedName name="Waste_Factor">Data!$A$2:$A$12</definedName>
    <definedName localSheetId="0" name="Z_0A2537CB_5DFB_464D_A829_C64E72286AF8_.wvu.PrintArea">'Project Planner'!$A$1:$K$53</definedName>
  </definedNames>
  <calcPr/>
  <extLst>
    <ext uri="GoogleSheetsCustomDataVersion2">
      <go:sheetsCustomData xmlns:go="http://customooxmlschemas.google.com/" r:id="rId6" roundtripDataChecksum="14cA776KPDIY2UyzCIxFZLtBFGAIyGbldNuyMkaEbS0="/>
    </ext>
  </extLst>
</workbook>
</file>

<file path=xl/sharedStrings.xml><?xml version="1.0" encoding="utf-8"?>
<sst xmlns="http://schemas.openxmlformats.org/spreadsheetml/2006/main" count="65" uniqueCount="39">
  <si>
    <t xml:space="preserve">    Woodworking Project Planner</t>
  </si>
  <si>
    <t>Choose a waste factor</t>
  </si>
  <si>
    <t>Estimated Materials to Buy</t>
  </si>
  <si>
    <t>Rough Thick</t>
  </si>
  <si>
    <t>1/2"</t>
  </si>
  <si>
    <t>Square feet</t>
  </si>
  <si>
    <t>Pick your woods</t>
  </si>
  <si>
    <t>4/4</t>
  </si>
  <si>
    <t>Board Feet</t>
  </si>
  <si>
    <t>Primary Wood</t>
  </si>
  <si>
    <t>5/4</t>
  </si>
  <si>
    <t>Second Wood</t>
  </si>
  <si>
    <t>6/4</t>
  </si>
  <si>
    <t>Third Wood</t>
  </si>
  <si>
    <t>8/4</t>
  </si>
  <si>
    <t>12/4</t>
  </si>
  <si>
    <t>Enter your project's parts</t>
  </si>
  <si>
    <t>Part Name</t>
  </si>
  <si>
    <t>Type of Wood</t>
  </si>
  <si>
    <t>Final Thickness</t>
  </si>
  <si>
    <t>Final Width</t>
  </si>
  <si>
    <t>Final Length</t>
  </si>
  <si>
    <t>Piece Count</t>
  </si>
  <si>
    <t>Net Bd. Ft.</t>
  </si>
  <si>
    <t>Rough Thick ID</t>
  </si>
  <si>
    <t>Per Part</t>
  </si>
  <si>
    <t>Waste Factor</t>
  </si>
  <si>
    <t>Thickness</t>
  </si>
  <si>
    <t>Rough Thickness</t>
  </si>
  <si>
    <t>Rgh Thickness ID</t>
  </si>
  <si>
    <t>Woods to Use</t>
  </si>
  <si>
    <t>Calculation: 1). Adds the board footage by each thickness and wood type; 2). then applies the waste factor</t>
  </si>
  <si>
    <t>Password Protected Sheet 4dyzz8</t>
  </si>
  <si>
    <t>a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</si>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</sst>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0">
    <font>
      <sz val="11.0"/>
      <color rgb="FF000000"/>
      <name val="Calibri"/>
      <scheme val="minor"/>
    </font>
    <font>
      <b/>
      <sz val="18.0"/>
      <color rgb="FFFFFFFF"/>
      <name val="Arial"/>
    </font>
    <font>
      <b/>
      <sz val="24.0"/>
      <color rgb="FFF2F2F2"/>
      <name val="Arial"/>
    </font>
    <font>
      <i/>
      <u/>
      <sz val="10.0"/>
      <color rgb="FFF2F2F2"/>
      <name val="Arial"/>
    </font>
    <font/>
    <font>
      <sz val="11.0"/>
      <color rgb="FF000000"/>
      <name val="Arial"/>
    </font>
    <font>
      <b/>
      <i/>
      <sz val="12.0"/>
      <color rgb="FF1E4E79"/>
      <name val="Arial"/>
    </font>
    <font>
      <b/>
      <i/>
      <sz val="12.0"/>
      <color rgb="FFFFE598"/>
      <name val="Arial"/>
    </font>
    <font>
      <b/>
      <i/>
      <u/>
      <sz val="12.0"/>
      <color rgb="FFFFE598"/>
      <name val="Arial"/>
    </font>
    <font>
      <b/>
      <sz val="24.0"/>
      <color rgb="FF1E4E79"/>
      <name val="Arial"/>
    </font>
    <font>
      <b/>
      <i/>
      <sz val="12.0"/>
      <color rgb="FFFFFFFF"/>
      <name val="Arial"/>
    </font>
    <font>
      <b/>
      <i/>
      <u/>
      <sz val="12.0"/>
      <color rgb="FFFFE598"/>
      <name val="Arial"/>
    </font>
    <font>
      <b/>
      <sz val="14.0"/>
      <color rgb="FF000000"/>
      <name val="Arial"/>
    </font>
    <font>
      <sz val="11.0"/>
      <color rgb="FF222A35"/>
      <name val="Arial"/>
    </font>
    <font>
      <b/>
      <i/>
      <sz val="16.0"/>
      <color rgb="FF1E4E79"/>
      <name val="Arial"/>
    </font>
    <font>
      <i/>
      <sz val="9.0"/>
      <color rgb="FF1E4E79"/>
      <name val="Arial"/>
    </font>
    <font>
      <sz val="12.0"/>
      <color rgb="FF1E4E79"/>
      <name val="Arial"/>
    </font>
    <font>
      <b/>
      <sz val="16.0"/>
      <color rgb="FF1E4E79"/>
      <name val="Arial"/>
    </font>
    <font>
      <b/>
      <i/>
      <u/>
      <sz val="12.0"/>
      <color rgb="FF0563C1"/>
      <name val="Calibri"/>
    </font>
    <font>
      <sz val="11.0"/>
      <color rgb="FF7F6000"/>
      <name val="Arial"/>
    </font>
    <font>
      <b/>
      <sz val="11.0"/>
      <color rgb="FF1E4E79"/>
      <name val="Arial"/>
    </font>
    <font>
      <sz val="11.0"/>
      <color rgb="FF0C0C0C"/>
      <name val="Arial"/>
    </font>
    <font>
      <b/>
      <i/>
      <u/>
      <sz val="11.0"/>
      <color rgb="FF0563C1"/>
      <name val="Calibri"/>
    </font>
    <font>
      <i/>
      <sz val="11.0"/>
      <color rgb="FF1E4E79"/>
      <name val="Arial"/>
    </font>
    <font>
      <i/>
      <sz val="9.0"/>
      <color rgb="FF7F7F7F"/>
      <name val="Arial"/>
    </font>
    <font>
      <i/>
      <sz val="11.0"/>
      <color rgb="FF7F7F7F"/>
      <name val="Arial"/>
    </font>
    <font>
      <b/>
      <sz val="11.0"/>
      <color rgb="FF000000"/>
      <name val="Calibri"/>
    </font>
    <font>
      <sz val="11.0"/>
      <color rgb="FF000000"/>
      <name val="Calibri"/>
    </font>
    <font>
      <sz val="11.0"/>
      <color rgb="FFFFFFFF"/>
      <name val="Calibri"/>
    </font>
    <font>
      <sz val="11.0"/>
      <color rgb="FF1E4E79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1E4E79"/>
        <bgColor rgb="FF1E4E79"/>
      </patternFill>
    </fill>
    <fill>
      <patternFill patternType="solid">
        <fgColor rgb="FFCCCCCC"/>
        <bgColor rgb="FFCCCCCC"/>
      </patternFill>
    </fill>
    <fill>
      <patternFill patternType="solid">
        <fgColor rgb="FFD0CECE"/>
        <bgColor rgb="FFD0CECE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38761D"/>
        <bgColor rgb="FF38761D"/>
      </patternFill>
    </fill>
    <fill>
      <patternFill patternType="solid">
        <fgColor rgb="FFD8D8D8"/>
        <bgColor rgb="FFD8D8D8"/>
      </patternFill>
    </fill>
  </fills>
  <borders count="85">
    <border/>
    <border>
      <left/>
      <right/>
      <top/>
      <bottom style="thin">
        <color rgb="FFFFFFFF"/>
      </bottom>
    </border>
    <border>
      <left/>
      <top/>
      <bottom style="thin">
        <color rgb="FFFFFFFF"/>
      </bottom>
    </border>
    <border>
      <top/>
      <bottom style="thin">
        <color rgb="FFFFFFFF"/>
      </bottom>
    </border>
    <border>
      <right/>
      <top/>
      <bottom style="thin">
        <color rgb="FFFFFFFF"/>
      </bottom>
    </border>
    <border>
      <left/>
      <right/>
      <top/>
      <bottom/>
    </border>
    <border>
      <left/>
      <right/>
      <top/>
    </border>
    <border>
      <left style="thick">
        <color rgb="FFFFFFFF"/>
      </left>
      <top style="thick">
        <color rgb="FFFFFFFF"/>
      </top>
      <bottom/>
    </border>
    <border>
      <top style="thick">
        <color rgb="FFFFFFFF"/>
      </top>
      <bottom/>
    </border>
    <border>
      <right style="thick">
        <color rgb="FFFFFFFF"/>
      </right>
      <top style="thick">
        <color rgb="FFFFFFFF"/>
      </top>
      <bottom/>
    </border>
    <border>
      <left style="thick">
        <color rgb="FFFFC000"/>
      </left>
      <top style="thick">
        <color rgb="FFFFC000"/>
      </top>
      <bottom/>
    </border>
    <border>
      <top style="thick">
        <color rgb="FFFFC000"/>
      </top>
      <bottom/>
    </border>
    <border>
      <right style="thick">
        <color rgb="FFFFC000"/>
      </right>
      <top style="thick">
        <color rgb="FFFFC000"/>
      </top>
      <bottom/>
    </border>
    <border>
      <left/>
      <right/>
    </border>
    <border>
      <left style="thick">
        <color rgb="FFFFFFFF"/>
      </left>
      <top/>
    </border>
    <border>
      <top/>
    </border>
    <border>
      <right style="thick">
        <color rgb="FFFFFFFF"/>
      </right>
      <top/>
    </border>
    <border>
      <left style="thick">
        <color rgb="FFFFC000"/>
      </left>
      <right/>
      <top/>
    </border>
    <border>
      <left/>
      <right style="thick">
        <color rgb="FFFFC000"/>
      </right>
      <top/>
    </border>
    <border>
      <left/>
      <right/>
      <bottom/>
    </border>
    <border>
      <left style="thick">
        <color rgb="FFFFFFFF"/>
      </left>
      <bottom style="thick">
        <color rgb="FFFFFFFF"/>
      </bottom>
    </border>
    <border>
      <bottom style="thick">
        <color rgb="FFFFFFFF"/>
      </bottom>
    </border>
    <border>
      <right style="thick">
        <color rgb="FFFFFFFF"/>
      </right>
      <bottom style="thick">
        <color rgb="FFFFFFFF"/>
      </bottom>
    </border>
    <border>
      <left style="thick">
        <color rgb="FFFFC000"/>
      </left>
      <right/>
      <bottom style="thin">
        <color rgb="FFF2F2F2"/>
      </bottom>
    </border>
    <border>
      <left/>
      <right/>
      <bottom style="thin">
        <color rgb="FFF2F2F2"/>
      </bottom>
    </border>
    <border>
      <left/>
      <right style="thick">
        <color rgb="FFFFC000"/>
      </right>
      <bottom style="thin">
        <color rgb="FFF2F2F2"/>
      </bottom>
    </border>
    <border>
      <left style="thick">
        <color rgb="FFFFC000"/>
      </left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right style="thick">
        <color rgb="FFFFC000"/>
      </right>
      <top style="thin">
        <color rgb="FFF2F2F2"/>
      </top>
      <bottom style="thin">
        <color rgb="FFF2F2F2"/>
      </bottom>
    </border>
    <border>
      <left style="thin">
        <color rgb="FFFFFFFF"/>
      </left>
      <top style="thin">
        <color rgb="FF1E4E79"/>
      </top>
      <bottom/>
    </border>
    <border>
      <top style="thin">
        <color rgb="FF1E4E79"/>
      </top>
      <bottom/>
    </border>
    <border>
      <right style="thin">
        <color rgb="FFFFFFFF"/>
      </right>
      <top style="thin">
        <color rgb="FF1E4E79"/>
      </top>
      <bottom/>
    </border>
    <border>
      <left style="thick">
        <color rgb="FFFFFFFF"/>
      </left>
      <right/>
      <top/>
      <bottom/>
    </border>
    <border>
      <left/>
      <top/>
      <bottom/>
    </border>
    <border>
      <right style="thick">
        <color rgb="FFFFFFFF"/>
      </right>
      <top/>
      <bottom/>
    </border>
    <border>
      <left style="thick">
        <color rgb="FFFFFFFF"/>
      </left>
      <right/>
      <top/>
      <bottom style="thick">
        <color rgb="FFFFFFFF"/>
      </bottom>
    </border>
    <border>
      <left/>
      <top/>
      <bottom style="thick">
        <color rgb="FFFFFFFF"/>
      </bottom>
    </border>
    <border>
      <right style="thick">
        <color rgb="FFFFFFFF"/>
      </right>
      <top/>
      <bottom style="thick">
        <color rgb="FFFFFFFF"/>
      </bottom>
    </border>
    <border>
      <left style="thick">
        <color rgb="FFFFC000"/>
      </left>
      <right style="thin">
        <color rgb="FFF2F2F2"/>
      </right>
      <top style="thin">
        <color rgb="FFF2F2F2"/>
      </top>
      <bottom style="thick">
        <color rgb="FFFFC000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ck">
        <color rgb="FFFFC000"/>
      </bottom>
    </border>
    <border>
      <left style="thin">
        <color rgb="FFF2F2F2"/>
      </left>
      <right style="thick">
        <color rgb="FFFFC000"/>
      </right>
      <top style="thin">
        <color rgb="FFF2F2F2"/>
      </top>
      <bottom style="thick">
        <color rgb="FFFFC000"/>
      </bottom>
    </border>
    <border>
      <right/>
      <top/>
    </border>
    <border>
      <left/>
      <top/>
    </border>
    <border>
      <left/>
      <right style="thick">
        <color rgb="FFFFFFFF"/>
      </right>
      <top/>
    </border>
    <border>
      <left style="thick">
        <color rgb="FFFFFFFF"/>
      </left>
      <bottom/>
    </border>
    <border>
      <right/>
      <bottom/>
    </border>
    <border>
      <left/>
      <bottom/>
    </border>
    <border>
      <left/>
      <right style="thick">
        <color rgb="FFFFFFFF"/>
      </right>
      <bottom/>
    </border>
    <border>
      <left/>
      <right/>
      <top/>
      <bottom style="dotted">
        <color rgb="FFD8D8D8"/>
      </bottom>
    </border>
    <border>
      <left style="thick">
        <color rgb="FFFFFFFF"/>
      </left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 style="thin">
        <color rgb="FFD8D8D8"/>
      </left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right style="thick">
        <color rgb="FFFFFFFF"/>
      </right>
      <bottom style="thin">
        <color rgb="FFD8D8D8"/>
      </bottom>
    </border>
    <border>
      <left/>
      <right style="dotted">
        <color rgb="FFD8D8D8"/>
      </right>
      <top style="dotted">
        <color rgb="FFD8D8D8"/>
      </top>
      <bottom/>
    </border>
    <border>
      <left style="thick">
        <color rgb="FFFFFFFF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ck">
        <color rgb="FFFFFFFF"/>
      </right>
      <top style="thin">
        <color rgb="FFD8D8D8"/>
      </top>
      <bottom style="thin">
        <color rgb="FFD8D8D8"/>
      </bottom>
    </border>
    <border>
      <left style="thick">
        <color rgb="FFFFFFFF"/>
      </left>
      <top style="thin">
        <color rgb="FFD8D8D8"/>
      </top>
      <bottom style="thick">
        <color rgb="FFFFFFFF"/>
      </bottom>
    </border>
    <border>
      <right style="thin">
        <color rgb="FFD8D8D8"/>
      </right>
      <top style="thin">
        <color rgb="FFD8D8D8"/>
      </top>
      <bottom style="thick">
        <color rgb="FFFFFFFF"/>
      </bottom>
    </border>
    <border>
      <left style="thin">
        <color rgb="FFD8D8D8"/>
      </left>
      <top style="thin">
        <color rgb="FFD8D8D8"/>
      </top>
      <bottom style="thick">
        <color rgb="FFFFFFFF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ck">
        <color rgb="FFFFFFFF"/>
      </bottom>
    </border>
    <border>
      <left style="thin">
        <color rgb="FFD8D8D8"/>
      </left>
      <right style="thick">
        <color rgb="FFFFFFFF"/>
      </right>
      <top style="thin">
        <color rgb="FFD8D8D8"/>
      </top>
      <bottom style="thick">
        <color rgb="FFFFFFFF"/>
      </bottom>
    </border>
    <border>
      <left style="thin">
        <color rgb="FFBF9000"/>
      </left>
      <right style="thin">
        <color rgb="FFBF9000"/>
      </right>
      <top style="thin">
        <color rgb="FFBF9000"/>
      </top>
      <bottom style="thin">
        <color rgb="FFBF9000"/>
      </bottom>
    </border>
    <border>
      <left/>
    </border>
    <border>
      <right/>
    </border>
    <border>
      <bottom/>
    </border>
    <border>
      <right style="thin">
        <color rgb="FF1E4E79"/>
      </right>
    </border>
    <border>
      <left/>
      <bottom style="thin">
        <color rgb="FF1E4E79"/>
      </bottom>
    </border>
    <border>
      <bottom style="thin">
        <color rgb="FF1E4E79"/>
      </bottom>
    </border>
    <border>
      <right/>
      <bottom style="thin">
        <color rgb="FF1E4E79"/>
      </bottom>
    </border>
    <border>
      <left style="thin">
        <color rgb="FF1E4E79"/>
      </left>
      <right/>
      <top style="thin">
        <color rgb="FF1E4E79"/>
      </top>
    </border>
    <border>
      <left/>
      <right/>
      <top style="thin">
        <color rgb="FF1E4E79"/>
      </top>
    </border>
    <border>
      <left/>
      <right style="thin">
        <color rgb="FF1E4E79"/>
      </right>
      <top style="thin">
        <color rgb="FF1E4E79"/>
      </top>
    </border>
    <border>
      <left style="thin">
        <color rgb="FF1E4E79"/>
      </left>
      <right/>
      <bottom style="thin">
        <color rgb="FFF2F2F2"/>
      </bottom>
    </border>
    <border>
      <left/>
      <right style="thin">
        <color rgb="FF1E4E79"/>
      </right>
      <bottom style="thin">
        <color rgb="FFF2F2F2"/>
      </bottom>
    </border>
    <border>
      <left style="thin">
        <color rgb="FF1E4E79"/>
      </left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right style="thin">
        <color rgb="FF1E4E79"/>
      </right>
      <top style="thin">
        <color rgb="FFF2F2F2"/>
      </top>
      <bottom style="thin">
        <color rgb="FFF2F2F2"/>
      </bottom>
    </border>
    <border>
      <left/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1E4E79"/>
      </left>
      <right style="thin">
        <color rgb="FFF2F2F2"/>
      </right>
      <top style="thin">
        <color rgb="FFF2F2F2"/>
      </top>
      <bottom style="thin">
        <color rgb="FF1E4E79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1E4E79"/>
      </bottom>
    </border>
    <border>
      <left style="thin">
        <color rgb="FFF2F2F2"/>
      </left>
      <right style="thin">
        <color rgb="FF1E4E79"/>
      </right>
      <top style="thin">
        <color rgb="FFF2F2F2"/>
      </top>
      <bottom style="thin">
        <color rgb="FF1E4E79"/>
      </bottom>
    </border>
    <border>
      <left style="thin">
        <color rgb="FFF2F2F2"/>
      </left>
      <right style="thin">
        <color rgb="FFF2F2F2"/>
      </right>
      <bottom style="thin">
        <color rgb="FFF2F2F2"/>
      </bottom>
    </border>
  </borders>
  <cellStyleXfs count="1">
    <xf borderId="0" fillId="0" fontId="0" numFmtId="0" applyAlignment="1" applyFont="1"/>
  </cellStyleXfs>
  <cellXfs count="1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3" fillId="0" fontId="4" numFmtId="0" xfId="0" applyBorder="1" applyFont="1"/>
    <xf borderId="4" fillId="0" fontId="4" numFmtId="0" xfId="0" applyBorder="1" applyFont="1"/>
    <xf borderId="1" fillId="2" fontId="5" numFmtId="0" xfId="0" applyBorder="1" applyFont="1"/>
    <xf borderId="5" fillId="2" fontId="5" numFmtId="0" xfId="0" applyBorder="1" applyFont="1"/>
    <xf borderId="0" fillId="0" fontId="5" numFmtId="0" xfId="0" applyFont="1"/>
    <xf borderId="5" fillId="3" fontId="5" numFmtId="0" xfId="0" applyBorder="1" applyFill="1" applyFont="1"/>
    <xf borderId="5" fillId="3" fontId="6" numFmtId="0" xfId="0" applyAlignment="1" applyBorder="1" applyFont="1">
      <alignment horizontal="center" vertical="center"/>
    </xf>
    <xf borderId="5" fillId="3" fontId="7" numFmtId="0" xfId="0" applyAlignment="1" applyBorder="1" applyFont="1">
      <alignment horizontal="center" vertical="center"/>
    </xf>
    <xf borderId="5" fillId="3" fontId="8" numFmtId="0" xfId="0" applyAlignment="1" applyBorder="1" applyFont="1">
      <alignment vertical="center"/>
    </xf>
    <xf borderId="5" fillId="4" fontId="5" numFmtId="0" xfId="0" applyBorder="1" applyFill="1" applyFont="1"/>
    <xf borderId="6" fillId="4" fontId="9" numFmtId="0" xfId="0" applyAlignment="1" applyBorder="1" applyFont="1">
      <alignment vertical="top"/>
    </xf>
    <xf borderId="7" fillId="2" fontId="10" numFmtId="0" xfId="0" applyAlignment="1" applyBorder="1" applyFont="1">
      <alignment horizontal="left" vertical="center"/>
    </xf>
    <xf borderId="8" fillId="0" fontId="4" numFmtId="0" xfId="0" applyBorder="1" applyFont="1"/>
    <xf borderId="9" fillId="0" fontId="4" numFmtId="0" xfId="0" applyBorder="1" applyFont="1"/>
    <xf borderId="5" fillId="4" fontId="11" numFmtId="0" xfId="0" applyAlignment="1" applyBorder="1" applyFont="1">
      <alignment vertical="center"/>
    </xf>
    <xf borderId="10" fillId="5" fontId="6" numFmtId="0" xfId="0" applyAlignment="1" applyBorder="1" applyFill="1" applyFont="1">
      <alignment horizontal="center" vertical="center"/>
    </xf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14" fillId="6" fontId="12" numFmtId="0" xfId="0" applyAlignment="1" applyBorder="1" applyFill="1" applyFont="1">
      <alignment horizontal="center" vertical="center"/>
    </xf>
    <xf borderId="15" fillId="0" fontId="4" numFmtId="0" xfId="0" applyBorder="1" applyFont="1"/>
    <xf borderId="16" fillId="0" fontId="4" numFmtId="0" xfId="0" applyBorder="1" applyFont="1"/>
    <xf borderId="5" fillId="4" fontId="13" numFmtId="0" xfId="0" applyBorder="1" applyFont="1"/>
    <xf borderId="17" fillId="7" fontId="14" numFmtId="49" xfId="0" applyAlignment="1" applyBorder="1" applyFill="1" applyFont="1" applyNumberFormat="1">
      <alignment horizontal="center" shrinkToFit="0" wrapText="1"/>
    </xf>
    <xf borderId="6" fillId="7" fontId="15" numFmtId="0" xfId="0" applyAlignment="1" applyBorder="1" applyFont="1">
      <alignment horizontal="center" shrinkToFit="0" wrapText="1"/>
    </xf>
    <xf borderId="18" fillId="7" fontId="15" numFmtId="0" xfId="0" applyAlignment="1" applyBorder="1" applyFont="1">
      <alignment horizontal="center" shrinkToFit="0" wrapText="1"/>
    </xf>
    <xf borderId="19" fillId="0" fontId="4" numFmtId="0" xfId="0" applyBorder="1" applyFont="1"/>
    <xf borderId="20" fillId="0" fontId="4" numFmtId="0" xfId="0" applyBorder="1" applyFont="1"/>
    <xf borderId="21" fillId="0" fontId="4" numFmtId="0" xfId="0" applyBorder="1" applyFont="1"/>
    <xf borderId="22" fillId="0" fontId="4" numFmtId="0" xfId="0" applyBorder="1" applyFont="1"/>
    <xf borderId="23" fillId="0" fontId="4" numFmtId="0" xfId="0" applyBorder="1" applyFont="1"/>
    <xf borderId="24" fillId="0" fontId="4" numFmtId="0" xfId="0" applyBorder="1" applyFont="1"/>
    <xf borderId="25" fillId="0" fontId="4" numFmtId="0" xfId="0" applyBorder="1" applyFont="1"/>
    <xf borderId="5" fillId="4" fontId="9" numFmtId="0" xfId="0" applyAlignment="1" applyBorder="1" applyFont="1">
      <alignment vertical="top"/>
    </xf>
    <xf borderId="26" fillId="8" fontId="16" numFmtId="49" xfId="0" applyAlignment="1" applyBorder="1" applyFill="1" applyFont="1" applyNumberFormat="1">
      <alignment horizontal="center"/>
    </xf>
    <xf borderId="27" fillId="5" fontId="17" numFmtId="1" xfId="0" applyAlignment="1" applyBorder="1" applyFont="1" applyNumberFormat="1">
      <alignment horizontal="center"/>
    </xf>
    <xf borderId="28" fillId="5" fontId="17" numFmtId="1" xfId="0" applyAlignment="1" applyBorder="1" applyFont="1" applyNumberFormat="1">
      <alignment horizontal="center"/>
    </xf>
    <xf borderId="5" fillId="4" fontId="15" numFmtId="0" xfId="0" applyBorder="1" applyFont="1"/>
    <xf borderId="29" fillId="4" fontId="18" numFmtId="0" xfId="0" applyAlignment="1" applyBorder="1" applyFont="1">
      <alignment horizontal="center"/>
    </xf>
    <xf borderId="30" fillId="0" fontId="4" numFmtId="0" xfId="0" applyBorder="1" applyFont="1"/>
    <xf borderId="31" fillId="0" fontId="4" numFmtId="0" xfId="0" applyBorder="1" applyFont="1"/>
    <xf borderId="5" fillId="4" fontId="19" numFmtId="0" xfId="0" applyBorder="1" applyFont="1"/>
    <xf borderId="32" fillId="9" fontId="20" numFmtId="0" xfId="0" applyBorder="1" applyFill="1" applyFont="1"/>
    <xf borderId="33" fillId="6" fontId="21" numFmtId="0" xfId="0" applyAlignment="1" applyBorder="1" applyFont="1">
      <alignment horizontal="center" readingOrder="0"/>
    </xf>
    <xf borderId="34" fillId="0" fontId="4" numFmtId="0" xfId="0" applyBorder="1" applyFont="1"/>
    <xf borderId="33" fillId="6" fontId="21" numFmtId="0" xfId="0" applyAlignment="1" applyBorder="1" applyFont="1">
      <alignment horizontal="center"/>
    </xf>
    <xf borderId="35" fillId="9" fontId="20" numFmtId="0" xfId="0" applyBorder="1" applyFont="1"/>
    <xf borderId="36" fillId="6" fontId="21" numFmtId="0" xfId="0" applyAlignment="1" applyBorder="1" applyFont="1">
      <alignment horizontal="center"/>
    </xf>
    <xf borderId="37" fillId="0" fontId="4" numFmtId="0" xfId="0" applyBorder="1" applyFont="1"/>
    <xf borderId="5" fillId="4" fontId="22" numFmtId="0" xfId="0" applyAlignment="1" applyBorder="1" applyFont="1">
      <alignment horizontal="center" vertical="center"/>
    </xf>
    <xf borderId="38" fillId="8" fontId="16" numFmtId="49" xfId="0" applyAlignment="1" applyBorder="1" applyFont="1" applyNumberFormat="1">
      <alignment horizontal="center"/>
    </xf>
    <xf borderId="39" fillId="5" fontId="17" numFmtId="1" xfId="0" applyAlignment="1" applyBorder="1" applyFont="1" applyNumberFormat="1">
      <alignment horizontal="center"/>
    </xf>
    <xf borderId="40" fillId="5" fontId="17" numFmtId="1" xfId="0" applyAlignment="1" applyBorder="1" applyFont="1" applyNumberFormat="1">
      <alignment horizontal="center"/>
    </xf>
    <xf borderId="14" fillId="9" fontId="20" numFmtId="0" xfId="0" applyAlignment="1" applyBorder="1" applyFont="1">
      <alignment horizontal="left" vertical="center"/>
    </xf>
    <xf borderId="41" fillId="0" fontId="4" numFmtId="0" xfId="0" applyBorder="1" applyFont="1"/>
    <xf borderId="42" fillId="9" fontId="20" numFmtId="0" xfId="0" applyAlignment="1" applyBorder="1" applyFont="1">
      <alignment horizontal="left" shrinkToFit="0" vertical="center" wrapText="1"/>
    </xf>
    <xf borderId="6" fillId="9" fontId="20" numFmtId="0" xfId="0" applyAlignment="1" applyBorder="1" applyFont="1">
      <alignment horizontal="right" shrinkToFit="0" vertical="center" wrapText="1"/>
    </xf>
    <xf borderId="6" fillId="9" fontId="20" numFmtId="49" xfId="0" applyAlignment="1" applyBorder="1" applyFont="1" applyNumberFormat="1">
      <alignment horizontal="right" shrinkToFit="0" vertical="center" wrapText="1"/>
    </xf>
    <xf borderId="43" fillId="9" fontId="20" numFmtId="0" xfId="0" applyAlignment="1" applyBorder="1" applyFont="1">
      <alignment horizontal="right" shrinkToFit="0" vertical="center" wrapText="1"/>
    </xf>
    <xf borderId="5" fillId="4" fontId="23" numFmtId="0" xfId="0" applyAlignment="1" applyBorder="1" applyFont="1">
      <alignment horizontal="center"/>
    </xf>
    <xf borderId="5" fillId="4" fontId="23" numFmtId="0" xfId="0" applyBorder="1" applyFont="1"/>
    <xf borderId="44" fillId="0" fontId="4" numFmtId="0" xfId="0" applyBorder="1" applyFont="1"/>
    <xf borderId="45" fillId="0" fontId="4" numFmtId="0" xfId="0" applyBorder="1" applyFont="1"/>
    <xf borderId="46" fillId="0" fontId="4" numFmtId="0" xfId="0" applyBorder="1" applyFont="1"/>
    <xf borderId="47" fillId="0" fontId="4" numFmtId="0" xfId="0" applyBorder="1" applyFont="1"/>
    <xf borderId="48" fillId="4" fontId="24" numFmtId="0" xfId="0" applyAlignment="1" applyBorder="1" applyFont="1">
      <alignment horizontal="center"/>
    </xf>
    <xf borderId="5" fillId="4" fontId="24" numFmtId="0" xfId="0" applyBorder="1" applyFont="1"/>
    <xf borderId="0" fillId="0" fontId="24" numFmtId="0" xfId="0" applyAlignment="1" applyFont="1">
      <alignment horizontal="right"/>
    </xf>
    <xf borderId="49" fillId="0" fontId="5" numFmtId="49" xfId="0" applyBorder="1" applyFont="1" applyNumberFormat="1"/>
    <xf borderId="50" fillId="0" fontId="4" numFmtId="0" xfId="0" applyBorder="1" applyFont="1"/>
    <xf borderId="51" fillId="0" fontId="5" numFmtId="0" xfId="0" applyAlignment="1" applyBorder="1" applyFont="1">
      <alignment readingOrder="0"/>
    </xf>
    <xf borderId="52" fillId="0" fontId="5" numFmtId="12" xfId="0" applyAlignment="1" applyBorder="1" applyFont="1" applyNumberFormat="1">
      <alignment readingOrder="0"/>
    </xf>
    <xf borderId="52" fillId="0" fontId="5" numFmtId="12" xfId="0" applyAlignment="1" applyBorder="1" applyFont="1" applyNumberFormat="1">
      <alignment horizontal="center" readingOrder="0"/>
    </xf>
    <xf borderId="53" fillId="0" fontId="5" numFmtId="1" xfId="0" applyAlignment="1" applyBorder="1" applyFont="1" applyNumberFormat="1">
      <alignment horizontal="right" readingOrder="0"/>
    </xf>
    <xf borderId="54" fillId="4" fontId="25" numFmtId="2" xfId="0" applyAlignment="1" applyBorder="1" applyFont="1" applyNumberFormat="1">
      <alignment horizontal="center"/>
    </xf>
    <xf borderId="55" fillId="0" fontId="5" numFmtId="49" xfId="0" applyBorder="1" applyFont="1" applyNumberFormat="1"/>
    <xf borderId="56" fillId="0" fontId="4" numFmtId="0" xfId="0" applyBorder="1" applyFont="1"/>
    <xf borderId="57" fillId="0" fontId="5" numFmtId="0" xfId="0" applyAlignment="1" applyBorder="1" applyFont="1">
      <alignment readingOrder="0"/>
    </xf>
    <xf borderId="58" fillId="0" fontId="5" numFmtId="12" xfId="0" applyAlignment="1" applyBorder="1" applyFont="1" applyNumberFormat="1">
      <alignment readingOrder="0"/>
    </xf>
    <xf borderId="58" fillId="0" fontId="5" numFmtId="12" xfId="0" applyAlignment="1" applyBorder="1" applyFont="1" applyNumberFormat="1">
      <alignment horizontal="center" readingOrder="0"/>
    </xf>
    <xf borderId="59" fillId="0" fontId="5" numFmtId="1" xfId="0" applyAlignment="1" applyBorder="1" applyFont="1" applyNumberFormat="1">
      <alignment horizontal="right" readingOrder="0"/>
    </xf>
    <xf borderId="57" fillId="0" fontId="5" numFmtId="0" xfId="0" applyBorder="1" applyFont="1"/>
    <xf borderId="58" fillId="0" fontId="5" numFmtId="12" xfId="0" applyBorder="1" applyFont="1" applyNumberFormat="1"/>
    <xf borderId="58" fillId="0" fontId="5" numFmtId="12" xfId="0" applyAlignment="1" applyBorder="1" applyFont="1" applyNumberFormat="1">
      <alignment horizontal="center"/>
    </xf>
    <xf borderId="59" fillId="0" fontId="5" numFmtId="1" xfId="0" applyAlignment="1" applyBorder="1" applyFont="1" applyNumberFormat="1">
      <alignment horizontal="right"/>
    </xf>
    <xf borderId="60" fillId="0" fontId="5" numFmtId="49" xfId="0" applyBorder="1" applyFont="1" applyNumberFormat="1"/>
    <xf borderId="61" fillId="0" fontId="4" numFmtId="0" xfId="0" applyBorder="1" applyFont="1"/>
    <xf borderId="62" fillId="0" fontId="5" numFmtId="0" xfId="0" applyBorder="1" applyFont="1"/>
    <xf borderId="63" fillId="0" fontId="5" numFmtId="12" xfId="0" applyBorder="1" applyFont="1" applyNumberFormat="1"/>
    <xf borderId="63" fillId="0" fontId="5" numFmtId="12" xfId="0" applyAlignment="1" applyBorder="1" applyFont="1" applyNumberFormat="1">
      <alignment horizontal="center"/>
    </xf>
    <xf borderId="64" fillId="0" fontId="5" numFmtId="1" xfId="0" applyAlignment="1" applyBorder="1" applyFont="1" applyNumberFormat="1">
      <alignment horizontal="right"/>
    </xf>
    <xf borderId="65" fillId="0" fontId="26" numFmtId="0" xfId="0" applyBorder="1" applyFont="1"/>
    <xf borderId="0" fillId="0" fontId="26" numFmtId="0" xfId="0" applyFont="1"/>
    <xf borderId="65" fillId="0" fontId="26" numFmtId="0" xfId="0" applyAlignment="1" applyBorder="1" applyFont="1">
      <alignment horizontal="right"/>
    </xf>
    <xf borderId="65" fillId="10" fontId="26" numFmtId="0" xfId="0" applyBorder="1" applyFill="1" applyFont="1"/>
    <xf borderId="0" fillId="0" fontId="27" numFmtId="0" xfId="0" applyFont="1"/>
    <xf borderId="42" fillId="2" fontId="7" numFmtId="0" xfId="0" applyAlignment="1" applyBorder="1" applyFont="1">
      <alignment horizontal="center" shrinkToFit="0" vertical="center" wrapText="1"/>
    </xf>
    <xf borderId="42" fillId="11" fontId="28" numFmtId="0" xfId="0" applyAlignment="1" applyBorder="1" applyFill="1" applyFont="1">
      <alignment horizontal="center" shrinkToFit="0" wrapText="1"/>
    </xf>
    <xf borderId="65" fillId="0" fontId="27" numFmtId="0" xfId="0" applyBorder="1" applyFont="1"/>
    <xf borderId="65" fillId="0" fontId="27" numFmtId="12" xfId="0" applyBorder="1" applyFont="1" applyNumberFormat="1"/>
    <xf borderId="65" fillId="0" fontId="27" numFmtId="2" xfId="0" applyBorder="1" applyFont="1" applyNumberFormat="1"/>
    <xf borderId="65" fillId="10" fontId="27" numFmtId="0" xfId="0" applyBorder="1" applyFont="1"/>
    <xf borderId="66" fillId="0" fontId="4" numFmtId="0" xfId="0" applyBorder="1" applyFont="1"/>
    <xf borderId="67" fillId="0" fontId="4" numFmtId="0" xfId="0" applyBorder="1" applyFont="1"/>
    <xf borderId="68" fillId="0" fontId="4" numFmtId="0" xfId="0" applyBorder="1" applyFont="1"/>
    <xf borderId="69" fillId="0" fontId="27" numFmtId="0" xfId="0" applyBorder="1" applyFont="1"/>
    <xf borderId="70" fillId="0" fontId="4" numFmtId="0" xfId="0" applyBorder="1" applyFont="1"/>
    <xf borderId="71" fillId="0" fontId="4" numFmtId="0" xfId="0" applyBorder="1" applyFont="1"/>
    <xf borderId="72" fillId="0" fontId="4" numFmtId="0" xfId="0" applyBorder="1" applyFont="1"/>
    <xf borderId="73" fillId="12" fontId="23" numFmtId="49" xfId="0" applyAlignment="1" applyBorder="1" applyFill="1" applyFont="1" applyNumberFormat="1">
      <alignment horizontal="center" shrinkToFit="0" wrapText="1"/>
    </xf>
    <xf borderId="74" fillId="12" fontId="23" numFmtId="0" xfId="0" applyAlignment="1" applyBorder="1" applyFont="1">
      <alignment horizontal="center" shrinkToFit="0" wrapText="1"/>
    </xf>
    <xf borderId="75" fillId="12" fontId="23" numFmtId="0" xfId="0" applyAlignment="1" applyBorder="1" applyFont="1">
      <alignment horizontal="center" shrinkToFit="0" wrapText="1"/>
    </xf>
    <xf borderId="76" fillId="0" fontId="4" numFmtId="0" xfId="0" applyBorder="1" applyFont="1"/>
    <xf borderId="77" fillId="0" fontId="4" numFmtId="0" xfId="0" applyBorder="1" applyFont="1"/>
    <xf borderId="78" fillId="12" fontId="29" numFmtId="49" xfId="0" applyAlignment="1" applyBorder="1" applyFont="1" applyNumberFormat="1">
      <alignment horizontal="center"/>
    </xf>
    <xf borderId="27" fillId="12" fontId="29" numFmtId="1" xfId="0" applyAlignment="1" applyBorder="1" applyFont="1" applyNumberFormat="1">
      <alignment horizontal="center"/>
    </xf>
    <xf borderId="79" fillId="12" fontId="29" numFmtId="1" xfId="0" applyAlignment="1" applyBorder="1" applyFont="1" applyNumberFormat="1">
      <alignment horizontal="center"/>
    </xf>
    <xf borderId="80" fillId="12" fontId="29" numFmtId="49" xfId="0" applyAlignment="1" applyBorder="1" applyFont="1" applyNumberFormat="1">
      <alignment horizontal="center"/>
    </xf>
    <xf borderId="81" fillId="12" fontId="29" numFmtId="49" xfId="0" applyAlignment="1" applyBorder="1" applyFont="1" applyNumberFormat="1">
      <alignment horizontal="center"/>
    </xf>
    <xf borderId="82" fillId="12" fontId="29" numFmtId="1" xfId="0" applyAlignment="1" applyBorder="1" applyFont="1" applyNumberFormat="1">
      <alignment horizontal="center"/>
    </xf>
    <xf borderId="83" fillId="12" fontId="29" numFmtId="1" xfId="0" applyAlignment="1" applyBorder="1" applyFont="1" applyNumberFormat="1">
      <alignment horizontal="center"/>
    </xf>
    <xf borderId="84" fillId="0" fontId="29" numFmtId="1" xfId="0" applyAlignment="1" applyBorder="1" applyFont="1" applyNumberFormat="1">
      <alignment horizontal="center"/>
    </xf>
    <xf borderId="27" fillId="0" fontId="29" numFmtId="1" xfId="0" applyAlignment="1" applyBorder="1" applyFont="1" applyNumberFormat="1">
      <alignment horizontal="center"/>
    </xf>
  </cellXfs>
  <cellStyles count="1">
    <cellStyle xfId="0" name="Normal" builtinId="0"/>
  </cellStyles>
  <dxfs count="1">
    <dxf>
      <font/>
      <numFmt numFmtId="0" formatCode="\-"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352425</xdr:colOff>
      <xdr:row>0</xdr:row>
      <xdr:rowOff>66675</xdr:rowOff>
    </xdr:from>
    <xdr:ext cx="257175" cy="1905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7.71"/>
    <col customWidth="1" min="2" max="2" width="19.71"/>
    <col customWidth="1" min="3" max="3" width="12.43"/>
    <col customWidth="1" min="4" max="4" width="14.29"/>
    <col customWidth="1" min="5" max="5" width="10.14"/>
    <col customWidth="1" min="6" max="6" width="11.43"/>
    <col customWidth="1" min="7" max="7" width="11.57"/>
    <col customWidth="1" min="8" max="8" width="11.43"/>
    <col customWidth="1" min="9" max="9" width="10.86"/>
    <col customWidth="1" min="10" max="10" width="15.0"/>
    <col customWidth="1" hidden="1" min="11" max="11" width="3.14"/>
    <col customWidth="1" hidden="1" min="12" max="12" width="9.14"/>
    <col customWidth="1" hidden="1" min="13" max="13" width="13.71"/>
    <col customWidth="1" hidden="1" min="14" max="14" width="9.14"/>
    <col customWidth="1" hidden="1" min="15" max="20" width="8.71"/>
    <col customWidth="1" min="21" max="26" width="8.71"/>
  </cols>
  <sheetData>
    <row r="1" ht="26.25" customHeight="1">
      <c r="A1" s="1" t="s">
        <v>0</v>
      </c>
      <c r="B1" s="2"/>
      <c r="C1" s="2"/>
      <c r="D1" s="2"/>
      <c r="E1" s="2"/>
      <c r="F1" s="3" t="str">
        <f>HYPERLINK("https://www.woodworkerssource.com/blog/woodworking-projects/heres-how-estimate-board-footage-for-your-woodworking-project/","How to use this? Video tutorial here")</f>
        <v>How to use this? Video tutorial here</v>
      </c>
      <c r="G1" s="4"/>
      <c r="H1" s="5"/>
      <c r="I1" s="6"/>
      <c r="J1" s="6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4.25" customHeight="1">
      <c r="A2" s="9"/>
      <c r="B2" s="10"/>
      <c r="C2" s="11"/>
      <c r="D2" s="11"/>
      <c r="E2" s="12"/>
      <c r="F2" s="11"/>
      <c r="G2" s="11"/>
      <c r="H2" s="11"/>
      <c r="I2" s="11"/>
      <c r="J2" s="9"/>
      <c r="K2" s="13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7.25" customHeight="1">
      <c r="A3" s="14">
        <v>1.0</v>
      </c>
      <c r="B3" s="15" t="s">
        <v>1</v>
      </c>
      <c r="C3" s="16"/>
      <c r="D3" s="17"/>
      <c r="E3" s="18"/>
      <c r="F3" s="19" t="s">
        <v>2</v>
      </c>
      <c r="G3" s="20"/>
      <c r="H3" s="20"/>
      <c r="I3" s="21"/>
      <c r="J3" s="13"/>
      <c r="K3" s="13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8.75" customHeight="1">
      <c r="A4" s="22"/>
      <c r="B4" s="23">
        <v>1.7</v>
      </c>
      <c r="C4" s="24"/>
      <c r="D4" s="25"/>
      <c r="E4" s="26"/>
      <c r="F4" s="27"/>
      <c r="G4" s="28" t="str">
        <f>IF(ISBLANK(C8),B8,C8)</f>
        <v>Primary Wood</v>
      </c>
      <c r="H4" s="28" t="str">
        <f>IF(ISBLANK(C9),B9,C9)</f>
        <v>Second Wood</v>
      </c>
      <c r="I4" s="29" t="str">
        <f>IF(ISBLANK(C10),B10,C10)</f>
        <v>Third Wood</v>
      </c>
      <c r="J4" s="13"/>
      <c r="K4" s="13"/>
      <c r="L4" s="8"/>
      <c r="M4" s="8" t="s">
        <v>3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5.75" customHeight="1">
      <c r="A5" s="30"/>
      <c r="B5" s="31"/>
      <c r="C5" s="32"/>
      <c r="D5" s="33"/>
      <c r="E5" s="26"/>
      <c r="F5" s="34"/>
      <c r="G5" s="35"/>
      <c r="H5" s="35"/>
      <c r="I5" s="36"/>
      <c r="J5" s="13"/>
      <c r="K5" s="13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8.75" customHeight="1">
      <c r="A6" s="37"/>
      <c r="B6" s="13"/>
      <c r="C6" s="13"/>
      <c r="D6" s="13"/>
      <c r="E6" s="13"/>
      <c r="F6" s="38" t="s">
        <v>4</v>
      </c>
      <c r="G6" s="39">
        <f>Data!J10</f>
        <v>0</v>
      </c>
      <c r="H6" s="39">
        <f>Data!K10</f>
        <v>0</v>
      </c>
      <c r="I6" s="40">
        <f>Data!L10</f>
        <v>0</v>
      </c>
      <c r="J6" s="41" t="s">
        <v>5</v>
      </c>
      <c r="K6" s="13"/>
      <c r="L6" s="8"/>
      <c r="M6" s="8"/>
      <c r="N6" s="8"/>
      <c r="O6" s="8"/>
      <c r="P6" s="8"/>
      <c r="Q6" s="8"/>
      <c r="R6" s="42"/>
      <c r="S6" s="43"/>
      <c r="T6" s="44"/>
      <c r="U6" s="8"/>
      <c r="V6" s="8"/>
      <c r="W6" s="8"/>
      <c r="X6" s="8"/>
      <c r="Y6" s="8"/>
      <c r="Z6" s="8"/>
    </row>
    <row r="7" ht="18.75" customHeight="1">
      <c r="A7" s="14">
        <v>2.0</v>
      </c>
      <c r="B7" s="15" t="s">
        <v>6</v>
      </c>
      <c r="C7" s="16"/>
      <c r="D7" s="17"/>
      <c r="E7" s="45"/>
      <c r="F7" s="38" t="s">
        <v>7</v>
      </c>
      <c r="G7" s="39">
        <f>Data!J11</f>
        <v>0</v>
      </c>
      <c r="H7" s="39">
        <f>Data!K11</f>
        <v>0</v>
      </c>
      <c r="I7" s="40">
        <f>Data!L11</f>
        <v>0</v>
      </c>
      <c r="J7" s="41" t="s">
        <v>8</v>
      </c>
      <c r="K7" s="13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8.75" customHeight="1">
      <c r="A8" s="22"/>
      <c r="B8" s="46" t="s">
        <v>9</v>
      </c>
      <c r="C8" s="47"/>
      <c r="D8" s="48"/>
      <c r="E8" s="45"/>
      <c r="F8" s="38" t="s">
        <v>10</v>
      </c>
      <c r="G8" s="39">
        <f>Data!J12</f>
        <v>0</v>
      </c>
      <c r="H8" s="39">
        <f>Data!K12</f>
        <v>0</v>
      </c>
      <c r="I8" s="40">
        <f>Data!L12</f>
        <v>0</v>
      </c>
      <c r="J8" s="41" t="s">
        <v>8</v>
      </c>
      <c r="K8" s="13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8.75" customHeight="1">
      <c r="A9" s="30"/>
      <c r="B9" s="46" t="s">
        <v>11</v>
      </c>
      <c r="C9" s="49"/>
      <c r="D9" s="48"/>
      <c r="E9" s="45"/>
      <c r="F9" s="38" t="s">
        <v>12</v>
      </c>
      <c r="G9" s="39">
        <f>Data!J13</f>
        <v>0</v>
      </c>
      <c r="H9" s="39">
        <f>Data!K13</f>
        <v>0</v>
      </c>
      <c r="I9" s="40">
        <f>Data!L13</f>
        <v>0</v>
      </c>
      <c r="J9" s="41" t="s">
        <v>8</v>
      </c>
      <c r="K9" s="13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8.75" customHeight="1">
      <c r="A10" s="37"/>
      <c r="B10" s="50" t="s">
        <v>13</v>
      </c>
      <c r="C10" s="51"/>
      <c r="D10" s="52"/>
      <c r="E10" s="45"/>
      <c r="F10" s="38" t="s">
        <v>14</v>
      </c>
      <c r="G10" s="39">
        <f>Data!J14</f>
        <v>0</v>
      </c>
      <c r="H10" s="39">
        <f>Data!K14</f>
        <v>0</v>
      </c>
      <c r="I10" s="40">
        <f>Data!L14</f>
        <v>0</v>
      </c>
      <c r="J10" s="41" t="s">
        <v>8</v>
      </c>
      <c r="K10" s="13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8.75" customHeight="1">
      <c r="A11" s="37"/>
      <c r="B11" s="53"/>
      <c r="C11" s="53"/>
      <c r="D11" s="53"/>
      <c r="E11" s="45"/>
      <c r="F11" s="54" t="s">
        <v>15</v>
      </c>
      <c r="G11" s="55">
        <f>Data!J15</f>
        <v>0</v>
      </c>
      <c r="H11" s="55">
        <f>Data!K15</f>
        <v>0</v>
      </c>
      <c r="I11" s="56">
        <f>Data!L15</f>
        <v>0</v>
      </c>
      <c r="J11" s="41" t="s">
        <v>8</v>
      </c>
      <c r="K11" s="13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7.25" customHeight="1">
      <c r="A12" s="37"/>
      <c r="B12" s="53"/>
      <c r="C12" s="53"/>
      <c r="D12" s="53"/>
      <c r="E12" s="53"/>
      <c r="F12" s="53"/>
      <c r="G12" s="53"/>
      <c r="H12" s="53"/>
      <c r="I12" s="53"/>
      <c r="J12" s="13"/>
      <c r="K12" s="13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8.0" customHeight="1">
      <c r="A13" s="14">
        <v>3.0</v>
      </c>
      <c r="B13" s="15" t="s">
        <v>16</v>
      </c>
      <c r="C13" s="16"/>
      <c r="D13" s="16"/>
      <c r="E13" s="16"/>
      <c r="F13" s="16"/>
      <c r="G13" s="16"/>
      <c r="H13" s="16"/>
      <c r="I13" s="17"/>
      <c r="J13" s="13"/>
      <c r="K13" s="13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8.75" customHeight="1">
      <c r="A14" s="22"/>
      <c r="B14" s="57" t="s">
        <v>17</v>
      </c>
      <c r="C14" s="58"/>
      <c r="D14" s="59" t="s">
        <v>18</v>
      </c>
      <c r="E14" s="58"/>
      <c r="F14" s="60" t="s">
        <v>19</v>
      </c>
      <c r="G14" s="61" t="s">
        <v>20</v>
      </c>
      <c r="H14" s="60" t="s">
        <v>21</v>
      </c>
      <c r="I14" s="62" t="s">
        <v>22</v>
      </c>
      <c r="J14" s="63" t="s">
        <v>23</v>
      </c>
      <c r="K14" s="64"/>
      <c r="L14" s="8"/>
      <c r="M14" s="8" t="s">
        <v>3</v>
      </c>
      <c r="N14" s="8" t="s">
        <v>24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3.5" customHeight="1">
      <c r="A15" s="30"/>
      <c r="B15" s="65"/>
      <c r="C15" s="66"/>
      <c r="D15" s="67"/>
      <c r="E15" s="66"/>
      <c r="F15" s="30"/>
      <c r="G15" s="30"/>
      <c r="H15" s="30"/>
      <c r="I15" s="68"/>
      <c r="J15" s="69" t="s">
        <v>25</v>
      </c>
      <c r="K15" s="70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ht="15.75" customHeight="1">
      <c r="A16" s="13"/>
      <c r="B16" s="72"/>
      <c r="C16" s="73"/>
      <c r="D16" s="74"/>
      <c r="E16" s="73"/>
      <c r="F16" s="75"/>
      <c r="G16" s="76"/>
      <c r="H16" s="76"/>
      <c r="I16" s="77"/>
      <c r="J16" s="78" t="str">
        <f>IF(ISBLANK(H16),"-",(((VLOOKUP(F16,Data!$C$2:$D$22,2,FALSE))*G16*H16)/144)*I16)</f>
        <v>-</v>
      </c>
      <c r="K16" s="13"/>
      <c r="L16" s="8"/>
      <c r="M16" s="8" t="str">
        <f>VLOOKUP(F16,Data!$C$1:$D$22,2,FALSE)</f>
        <v>#N/A</v>
      </c>
      <c r="N16" s="8" t="str">
        <f>VLOOKUP(F16,Data!$C$1:$E$22,3,FALSE)</f>
        <v>#N/A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5.75" customHeight="1">
      <c r="A17" s="13"/>
      <c r="B17" s="79"/>
      <c r="C17" s="80"/>
      <c r="D17" s="81"/>
      <c r="E17" s="80"/>
      <c r="F17" s="82"/>
      <c r="G17" s="83"/>
      <c r="H17" s="83"/>
      <c r="I17" s="84"/>
      <c r="J17" s="78" t="str">
        <f>IF(ISBLANK(H17),"-",(((VLOOKUP(F17,Data!$C$2:$D$22,2,FALSE))*G17*H17)/144)*I17)</f>
        <v>-</v>
      </c>
      <c r="K17" s="13"/>
      <c r="L17" s="8"/>
      <c r="M17" s="8" t="str">
        <f>VLOOKUP(F17,Data!$C$1:$D$22,2,FALSE)</f>
        <v>#N/A</v>
      </c>
      <c r="N17" s="8" t="str">
        <f>VLOOKUP(F17,Data!$C$1:$E$22,3,FALSE)</f>
        <v>#N/A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5.75" customHeight="1">
      <c r="A18" s="13"/>
      <c r="B18" s="79"/>
      <c r="C18" s="80"/>
      <c r="D18" s="81"/>
      <c r="E18" s="80"/>
      <c r="F18" s="82"/>
      <c r="G18" s="83"/>
      <c r="H18" s="83"/>
      <c r="I18" s="84"/>
      <c r="J18" s="78" t="str">
        <f>IF(ISBLANK(H18),"-",(((VLOOKUP(F18,Data!$C$2:$D$22,2,FALSE))*G18*H18)/144)*I18)</f>
        <v>-</v>
      </c>
      <c r="K18" s="13"/>
      <c r="L18" s="8"/>
      <c r="M18" s="8" t="str">
        <f>VLOOKUP(F18,Data!$C$1:$D$22,2,FALSE)</f>
        <v>#N/A</v>
      </c>
      <c r="N18" s="8" t="str">
        <f>VLOOKUP(F18,Data!$C$1:$E$22,3,FALSE)</f>
        <v>#N/A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5.75" customHeight="1">
      <c r="A19" s="13"/>
      <c r="B19" s="79"/>
      <c r="C19" s="80"/>
      <c r="D19" s="85"/>
      <c r="E19" s="80"/>
      <c r="F19" s="86"/>
      <c r="G19" s="87"/>
      <c r="H19" s="87"/>
      <c r="I19" s="88"/>
      <c r="J19" s="78" t="str">
        <f>IF(ISBLANK(H19),"-",(((VLOOKUP(F19,Data!$C$2:$D$22,2,FALSE))*G19*H19)/144)*I19)</f>
        <v>-</v>
      </c>
      <c r="K19" s="13"/>
      <c r="L19" s="8"/>
      <c r="M19" s="8" t="str">
        <f>VLOOKUP(F19,Data!$C$1:$D$22,2,FALSE)</f>
        <v>#N/A</v>
      </c>
      <c r="N19" s="8" t="str">
        <f>VLOOKUP(F19,Data!$C$1:$E$22,3,FALSE)</f>
        <v>#N/A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5.75" customHeight="1">
      <c r="A20" s="13"/>
      <c r="B20" s="79"/>
      <c r="C20" s="80"/>
      <c r="D20" s="85"/>
      <c r="E20" s="80"/>
      <c r="F20" s="86"/>
      <c r="G20" s="87"/>
      <c r="H20" s="87"/>
      <c r="I20" s="88"/>
      <c r="J20" s="78" t="str">
        <f>IF(ISBLANK(H20),"-",(((VLOOKUP(F20,Data!$C$2:$D$22,2,FALSE))*G20*H20)/144)*I20)</f>
        <v>-</v>
      </c>
      <c r="K20" s="13"/>
      <c r="L20" s="8"/>
      <c r="M20" s="8" t="str">
        <f>VLOOKUP(F20,Data!$C$1:$D$22,2,FALSE)</f>
        <v>#N/A</v>
      </c>
      <c r="N20" s="8" t="str">
        <f>VLOOKUP(F20,Data!$C$1:$E$22,3,FALSE)</f>
        <v>#N/A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13"/>
      <c r="B21" s="79"/>
      <c r="C21" s="80"/>
      <c r="D21" s="85"/>
      <c r="E21" s="80"/>
      <c r="F21" s="86"/>
      <c r="G21" s="87"/>
      <c r="H21" s="87"/>
      <c r="I21" s="88"/>
      <c r="J21" s="78" t="str">
        <f>IF(ISBLANK(H21),"-",(((VLOOKUP(F21,Data!$C$2:$D$22,2,FALSE))*G21*H21)/144)*I21)</f>
        <v>-</v>
      </c>
      <c r="K21" s="13"/>
      <c r="L21" s="8"/>
      <c r="M21" s="8" t="str">
        <f>VLOOKUP(F21,Data!$C$1:$D$22,2,FALSE)</f>
        <v>#N/A</v>
      </c>
      <c r="N21" s="8" t="str">
        <f>VLOOKUP(F21,Data!$C$1:$E$22,3,FALSE)</f>
        <v>#N/A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13"/>
      <c r="B22" s="79"/>
      <c r="C22" s="80"/>
      <c r="D22" s="85"/>
      <c r="E22" s="80"/>
      <c r="F22" s="86"/>
      <c r="G22" s="87"/>
      <c r="H22" s="87"/>
      <c r="I22" s="88"/>
      <c r="J22" s="78" t="str">
        <f>IF(ISBLANK(H22),"-",(((VLOOKUP(F22,Data!$C$2:$D$22,2,FALSE))*G22*H22)/144)*I22)</f>
        <v>-</v>
      </c>
      <c r="K22" s="13"/>
      <c r="L22" s="8"/>
      <c r="M22" s="8" t="str">
        <f>VLOOKUP(F22,Data!$C$1:$D$22,2,FALSE)</f>
        <v>#N/A</v>
      </c>
      <c r="N22" s="8" t="str">
        <f>VLOOKUP(F22,Data!$C$1:$E$22,3,FALSE)</f>
        <v>#N/A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5.75" customHeight="1">
      <c r="A23" s="13"/>
      <c r="B23" s="79"/>
      <c r="C23" s="80"/>
      <c r="D23" s="85"/>
      <c r="E23" s="80"/>
      <c r="F23" s="86"/>
      <c r="G23" s="87"/>
      <c r="H23" s="87"/>
      <c r="I23" s="88"/>
      <c r="J23" s="78" t="str">
        <f>IF(ISBLANK(H23),"-",(((VLOOKUP(F23,Data!$C$2:$D$22,2,FALSE))*G23*H23)/144)*I23)</f>
        <v>-</v>
      </c>
      <c r="K23" s="13"/>
      <c r="L23" s="8"/>
      <c r="M23" s="8" t="str">
        <f>VLOOKUP(F23,Data!$C$1:$D$22,2,FALSE)</f>
        <v>#N/A</v>
      </c>
      <c r="N23" s="8" t="str">
        <f>VLOOKUP(F23,Data!$C$1:$E$22,3,FALSE)</f>
        <v>#N/A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customHeight="1">
      <c r="A24" s="13"/>
      <c r="B24" s="79"/>
      <c r="C24" s="80"/>
      <c r="D24" s="85"/>
      <c r="E24" s="80"/>
      <c r="F24" s="86"/>
      <c r="G24" s="87"/>
      <c r="H24" s="87"/>
      <c r="I24" s="88"/>
      <c r="J24" s="78" t="str">
        <f>IF(ISBLANK(H24),"-",(((VLOOKUP(F24,Data!$C$2:$D$22,2,FALSE))*G24*H24)/144)*I24)</f>
        <v>-</v>
      </c>
      <c r="K24" s="13"/>
      <c r="L24" s="8"/>
      <c r="M24" s="8" t="str">
        <f>VLOOKUP(F24,Data!$C$1:$D$22,2,FALSE)</f>
        <v>#N/A</v>
      </c>
      <c r="N24" s="8" t="str">
        <f>VLOOKUP(F24,Data!$C$1:$E$22,3,FALSE)</f>
        <v>#N/A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customHeight="1">
      <c r="A25" s="13"/>
      <c r="B25" s="79"/>
      <c r="C25" s="80"/>
      <c r="D25" s="85"/>
      <c r="E25" s="80"/>
      <c r="F25" s="86"/>
      <c r="G25" s="87"/>
      <c r="H25" s="87"/>
      <c r="I25" s="88"/>
      <c r="J25" s="78" t="str">
        <f>IF(ISBLANK(H25),"-",(((VLOOKUP(F25,Data!$C$2:$D$22,2,FALSE))*G25*H25)/144)*I25)</f>
        <v>-</v>
      </c>
      <c r="K25" s="13"/>
      <c r="L25" s="8"/>
      <c r="M25" s="8" t="str">
        <f>VLOOKUP(F25,Data!$C$1:$D$22,2,FALSE)</f>
        <v>#N/A</v>
      </c>
      <c r="N25" s="8" t="str">
        <f>VLOOKUP(F25,Data!$C$1:$E$22,3,FALSE)</f>
        <v>#N/A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5.75" customHeight="1">
      <c r="A26" s="13"/>
      <c r="B26" s="79"/>
      <c r="C26" s="80"/>
      <c r="D26" s="85"/>
      <c r="E26" s="80"/>
      <c r="F26" s="86"/>
      <c r="G26" s="87"/>
      <c r="H26" s="87"/>
      <c r="I26" s="88"/>
      <c r="J26" s="78" t="str">
        <f>IF(ISBLANK(H26),"-",(((VLOOKUP(F26,Data!$C$2:$D$22,2,FALSE))*G26*H26)/144)*I26)</f>
        <v>-</v>
      </c>
      <c r="K26" s="13"/>
      <c r="L26" s="8"/>
      <c r="M26" s="8" t="str">
        <f>VLOOKUP(F26,Data!$C$1:$D$22,2,FALSE)</f>
        <v>#N/A</v>
      </c>
      <c r="N26" s="8" t="str">
        <f>VLOOKUP(F26,Data!$C$1:$E$22,3,FALSE)</f>
        <v>#N/A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13"/>
      <c r="B27" s="79"/>
      <c r="C27" s="80"/>
      <c r="D27" s="85"/>
      <c r="E27" s="80"/>
      <c r="F27" s="86"/>
      <c r="G27" s="87"/>
      <c r="H27" s="87"/>
      <c r="I27" s="88"/>
      <c r="J27" s="78" t="str">
        <f>IF(ISBLANK(H27),"-",(((VLOOKUP(F27,Data!$C$2:$D$22,2,FALSE))*G27*H27)/144)*I27)</f>
        <v>-</v>
      </c>
      <c r="K27" s="13"/>
      <c r="L27" s="8"/>
      <c r="M27" s="8" t="str">
        <f>VLOOKUP(F27,Data!$C$1:$D$22,2,FALSE)</f>
        <v>#N/A</v>
      </c>
      <c r="N27" s="8" t="str">
        <f>VLOOKUP(F27,Data!$C$1:$E$22,3,FALSE)</f>
        <v>#N/A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customHeight="1">
      <c r="A28" s="13"/>
      <c r="B28" s="79"/>
      <c r="C28" s="80"/>
      <c r="D28" s="85"/>
      <c r="E28" s="80"/>
      <c r="F28" s="86"/>
      <c r="G28" s="87"/>
      <c r="H28" s="87"/>
      <c r="I28" s="88"/>
      <c r="J28" s="78" t="str">
        <f>IF(ISBLANK(H28),"-",(((VLOOKUP(F28,Data!$C$2:$D$22,2,FALSE))*G28*H28)/144)*I28)</f>
        <v>-</v>
      </c>
      <c r="K28" s="13"/>
      <c r="L28" s="8"/>
      <c r="M28" s="8" t="str">
        <f>VLOOKUP(F28,Data!$C$1:$D$22,2,FALSE)</f>
        <v>#N/A</v>
      </c>
      <c r="N28" s="8" t="str">
        <f>VLOOKUP(F28,Data!$C$1:$E$22,3,FALSE)</f>
        <v>#N/A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5.75" customHeight="1">
      <c r="A29" s="13"/>
      <c r="B29" s="79"/>
      <c r="C29" s="80"/>
      <c r="D29" s="85"/>
      <c r="E29" s="80"/>
      <c r="F29" s="86"/>
      <c r="G29" s="87"/>
      <c r="H29" s="87"/>
      <c r="I29" s="88"/>
      <c r="J29" s="78" t="str">
        <f>IF(ISBLANK(H29),"-",(((VLOOKUP(F29,Data!$C$2:$D$22,2,FALSE))*G29*H29)/144)*I29)</f>
        <v>-</v>
      </c>
      <c r="K29" s="13"/>
      <c r="L29" s="8"/>
      <c r="M29" s="8" t="str">
        <f>VLOOKUP(F29,Data!$C$1:$D$22,2,FALSE)</f>
        <v>#N/A</v>
      </c>
      <c r="N29" s="8" t="str">
        <f>VLOOKUP(F29,Data!$C$1:$E$22,3,FALSE)</f>
        <v>#N/A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5.75" customHeight="1">
      <c r="A30" s="13"/>
      <c r="B30" s="79"/>
      <c r="C30" s="80"/>
      <c r="D30" s="85"/>
      <c r="E30" s="80"/>
      <c r="F30" s="86"/>
      <c r="G30" s="87"/>
      <c r="H30" s="87"/>
      <c r="I30" s="88"/>
      <c r="J30" s="78" t="str">
        <f>IF(ISBLANK(H30),"-",(((VLOOKUP(F30,Data!$C$2:$D$22,2,FALSE))*G30*H30)/144)*I30)</f>
        <v>-</v>
      </c>
      <c r="K30" s="13"/>
      <c r="L30" s="8"/>
      <c r="M30" s="8" t="str">
        <f>VLOOKUP(F30,Data!$C$1:$D$22,2,FALSE)</f>
        <v>#N/A</v>
      </c>
      <c r="N30" s="8" t="str">
        <f>VLOOKUP(F30,Data!$C$1:$E$22,3,FALSE)</f>
        <v>#N/A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5.75" customHeight="1">
      <c r="A31" s="13"/>
      <c r="B31" s="79"/>
      <c r="C31" s="80"/>
      <c r="D31" s="85"/>
      <c r="E31" s="80"/>
      <c r="F31" s="86"/>
      <c r="G31" s="87"/>
      <c r="H31" s="87"/>
      <c r="I31" s="88"/>
      <c r="J31" s="78" t="str">
        <f>IF(ISBLANK(H31),"-",(((VLOOKUP(F31,Data!$C$2:$D$22,2,FALSE))*G31*H31)/144)*I31)</f>
        <v>-</v>
      </c>
      <c r="K31" s="13"/>
      <c r="L31" s="8"/>
      <c r="M31" s="8" t="str">
        <f>VLOOKUP(F31,Data!$C$1:$D$22,2,FALSE)</f>
        <v>#N/A</v>
      </c>
      <c r="N31" s="8" t="str">
        <f>VLOOKUP(F31,Data!$C$1:$E$22,3,FALSE)</f>
        <v>#N/A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5.75" customHeight="1">
      <c r="A32" s="13"/>
      <c r="B32" s="79"/>
      <c r="C32" s="80"/>
      <c r="D32" s="85"/>
      <c r="E32" s="80"/>
      <c r="F32" s="86"/>
      <c r="G32" s="87"/>
      <c r="H32" s="87"/>
      <c r="I32" s="88"/>
      <c r="J32" s="78" t="str">
        <f>IF(ISBLANK(H32),"-",(((VLOOKUP(F32,Data!$C$2:$D$22,2,FALSE))*G32*H32)/144)*I32)</f>
        <v>-</v>
      </c>
      <c r="K32" s="13"/>
      <c r="L32" s="8"/>
      <c r="M32" s="8" t="str">
        <f>VLOOKUP(F32,Data!$C$1:$D$22,2,FALSE)</f>
        <v>#N/A</v>
      </c>
      <c r="N32" s="8" t="str">
        <f>VLOOKUP(F32,Data!$C$1:$E$22,3,FALSE)</f>
        <v>#N/A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customHeight="1">
      <c r="A33" s="13"/>
      <c r="B33" s="79"/>
      <c r="C33" s="80"/>
      <c r="D33" s="85"/>
      <c r="E33" s="80"/>
      <c r="F33" s="86"/>
      <c r="G33" s="87"/>
      <c r="H33" s="87"/>
      <c r="I33" s="88"/>
      <c r="J33" s="78" t="str">
        <f>IF(ISBLANK(H33),"-",(((VLOOKUP(F33,Data!$C$2:$D$22,2,FALSE))*G33*H33)/144)*I33)</f>
        <v>-</v>
      </c>
      <c r="K33" s="13"/>
      <c r="L33" s="8"/>
      <c r="M33" s="8" t="str">
        <f>VLOOKUP(F33,Data!$C$1:$D$22,2,FALSE)</f>
        <v>#N/A</v>
      </c>
      <c r="N33" s="8" t="str">
        <f>VLOOKUP(F33,Data!$C$1:$E$22,3,FALSE)</f>
        <v>#N/A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13"/>
      <c r="B34" s="79"/>
      <c r="C34" s="80"/>
      <c r="D34" s="85"/>
      <c r="E34" s="80"/>
      <c r="F34" s="86"/>
      <c r="G34" s="87"/>
      <c r="H34" s="87"/>
      <c r="I34" s="88"/>
      <c r="J34" s="78" t="str">
        <f>IF(ISBLANK(H34),"-",(((VLOOKUP(F34,Data!$C$2:$D$22,2,FALSE))*G34*H34)/144)*I34)</f>
        <v>-</v>
      </c>
      <c r="K34" s="13"/>
      <c r="L34" s="8"/>
      <c r="M34" s="8" t="str">
        <f>VLOOKUP(F34,Data!$C$1:$D$22,2,FALSE)</f>
        <v>#N/A</v>
      </c>
      <c r="N34" s="8" t="str">
        <f>VLOOKUP(F34,Data!$C$1:$E$22,3,FALSE)</f>
        <v>#N/A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5.75" customHeight="1">
      <c r="A35" s="13"/>
      <c r="B35" s="79"/>
      <c r="C35" s="80"/>
      <c r="D35" s="85"/>
      <c r="E35" s="80"/>
      <c r="F35" s="86"/>
      <c r="G35" s="87"/>
      <c r="H35" s="87"/>
      <c r="I35" s="88"/>
      <c r="J35" s="78" t="str">
        <f>IF(ISBLANK(H35),"-",(((VLOOKUP(F35,Data!$C$2:$D$22,2,FALSE))*G35*H35)/144)*I35)</f>
        <v>-</v>
      </c>
      <c r="K35" s="13"/>
      <c r="L35" s="8"/>
      <c r="M35" s="8" t="str">
        <f>VLOOKUP(F35,Data!$C$1:$D$22,2,FALSE)</f>
        <v>#N/A</v>
      </c>
      <c r="N35" s="8" t="str">
        <f>VLOOKUP(F35,Data!$C$1:$E$22,3,FALSE)</f>
        <v>#N/A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5.75" customHeight="1">
      <c r="A36" s="13"/>
      <c r="B36" s="79"/>
      <c r="C36" s="80"/>
      <c r="D36" s="85"/>
      <c r="E36" s="80"/>
      <c r="F36" s="86"/>
      <c r="G36" s="87"/>
      <c r="H36" s="87"/>
      <c r="I36" s="88"/>
      <c r="J36" s="78" t="str">
        <f>IF(ISBLANK(H36),"-",(((VLOOKUP(F36,Data!$C$2:$D$22,2,FALSE))*G36*H36)/144)*I36)</f>
        <v>-</v>
      </c>
      <c r="K36" s="13"/>
      <c r="L36" s="8"/>
      <c r="M36" s="8" t="str">
        <f>VLOOKUP(F36,Data!$C$1:$D$22,2,FALSE)</f>
        <v>#N/A</v>
      </c>
      <c r="N36" s="8" t="str">
        <f>VLOOKUP(F36,Data!$C$1:$E$22,3,FALSE)</f>
        <v>#N/A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5.75" customHeight="1">
      <c r="A37" s="13"/>
      <c r="B37" s="79"/>
      <c r="C37" s="80"/>
      <c r="D37" s="85"/>
      <c r="E37" s="80"/>
      <c r="F37" s="86"/>
      <c r="G37" s="87"/>
      <c r="H37" s="87"/>
      <c r="I37" s="88"/>
      <c r="J37" s="78" t="str">
        <f>IF(ISBLANK(H37),"-",(((VLOOKUP(F37,Data!$C$2:$D$22,2,FALSE))*G37*H37)/144)*I37)</f>
        <v>-</v>
      </c>
      <c r="K37" s="13"/>
      <c r="L37" s="8"/>
      <c r="M37" s="8" t="str">
        <f>VLOOKUP(F37,Data!$C$1:$D$22,2,FALSE)</f>
        <v>#N/A</v>
      </c>
      <c r="N37" s="8" t="str">
        <f>VLOOKUP(F37,Data!$C$1:$E$22,3,FALSE)</f>
        <v>#N/A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13"/>
      <c r="B38" s="79"/>
      <c r="C38" s="80"/>
      <c r="D38" s="85"/>
      <c r="E38" s="80"/>
      <c r="F38" s="86"/>
      <c r="G38" s="87"/>
      <c r="H38" s="87"/>
      <c r="I38" s="88"/>
      <c r="J38" s="78" t="str">
        <f>IF(ISBLANK(H38),"-",(((VLOOKUP(F38,Data!$C$2:$D$22,2,FALSE))*G38*H38)/144)*I38)</f>
        <v>-</v>
      </c>
      <c r="K38" s="13"/>
      <c r="L38" s="8"/>
      <c r="M38" s="8" t="str">
        <f>VLOOKUP(F38,Data!$C$1:$D$22,2,FALSE)</f>
        <v>#N/A</v>
      </c>
      <c r="N38" s="8" t="str">
        <f>VLOOKUP(F38,Data!$C$1:$E$22,3,FALSE)</f>
        <v>#N/A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75" customHeight="1">
      <c r="A39" s="13"/>
      <c r="B39" s="79"/>
      <c r="C39" s="80"/>
      <c r="D39" s="85"/>
      <c r="E39" s="80"/>
      <c r="F39" s="86"/>
      <c r="G39" s="87"/>
      <c r="H39" s="87"/>
      <c r="I39" s="88"/>
      <c r="J39" s="78" t="str">
        <f>IF(ISBLANK(H39),"-",(((VLOOKUP(F39,Data!$C$2:$D$22,2,FALSE))*G39*H39)/144)*I39)</f>
        <v>-</v>
      </c>
      <c r="K39" s="13"/>
      <c r="L39" s="8"/>
      <c r="M39" s="8" t="str">
        <f>VLOOKUP(F39,Data!$C$1:$D$22,2,FALSE)</f>
        <v>#N/A</v>
      </c>
      <c r="N39" s="8" t="str">
        <f>VLOOKUP(F39,Data!$C$1:$E$22,3,FALSE)</f>
        <v>#N/A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75" customHeight="1">
      <c r="A40" s="13"/>
      <c r="B40" s="79"/>
      <c r="C40" s="80"/>
      <c r="D40" s="85"/>
      <c r="E40" s="80"/>
      <c r="F40" s="86"/>
      <c r="G40" s="87"/>
      <c r="H40" s="87"/>
      <c r="I40" s="88"/>
      <c r="J40" s="78" t="str">
        <f>IF(ISBLANK(H40),"-",(((VLOOKUP(F40,Data!$C$2:$D$22,2,FALSE))*G40*H40)/144)*I40)</f>
        <v>-</v>
      </c>
      <c r="K40" s="13"/>
      <c r="L40" s="8"/>
      <c r="M40" s="8" t="str">
        <f>VLOOKUP(F40,Data!$C$1:$D$22,2,FALSE)</f>
        <v>#N/A</v>
      </c>
      <c r="N40" s="8" t="str">
        <f>VLOOKUP(F40,Data!$C$1:$E$22,3,FALSE)</f>
        <v>#N/A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75" customHeight="1">
      <c r="A41" s="13"/>
      <c r="B41" s="79"/>
      <c r="C41" s="80"/>
      <c r="D41" s="85"/>
      <c r="E41" s="80"/>
      <c r="F41" s="86"/>
      <c r="G41" s="87"/>
      <c r="H41" s="87"/>
      <c r="I41" s="88"/>
      <c r="J41" s="78" t="str">
        <f>IF(ISBLANK(H41),"-",(((VLOOKUP(F41,Data!$C$2:$D$22,2,FALSE))*G41*H41)/144)*I41)</f>
        <v>-</v>
      </c>
      <c r="K41" s="13"/>
      <c r="L41" s="8"/>
      <c r="M41" s="8" t="str">
        <f>VLOOKUP(F41,Data!$C$1:$D$22,2,FALSE)</f>
        <v>#N/A</v>
      </c>
      <c r="N41" s="8" t="str">
        <f>VLOOKUP(F41,Data!$C$1:$E$22,3,FALSE)</f>
        <v>#N/A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75" customHeight="1">
      <c r="A42" s="13"/>
      <c r="B42" s="79"/>
      <c r="C42" s="80"/>
      <c r="D42" s="85"/>
      <c r="E42" s="80"/>
      <c r="F42" s="86"/>
      <c r="G42" s="87"/>
      <c r="H42" s="87"/>
      <c r="I42" s="88"/>
      <c r="J42" s="78" t="str">
        <f>IF(ISBLANK(H42),"-",(((VLOOKUP(F42,Data!$C$2:$D$22,2,FALSE))*G42*H42)/144)*I42)</f>
        <v>-</v>
      </c>
      <c r="K42" s="13"/>
      <c r="L42" s="8"/>
      <c r="M42" s="8" t="str">
        <f>VLOOKUP(F42,Data!$C$1:$D$22,2,FALSE)</f>
        <v>#N/A</v>
      </c>
      <c r="N42" s="8" t="str">
        <f>VLOOKUP(F42,Data!$C$1:$E$22,3,FALSE)</f>
        <v>#N/A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75" customHeight="1">
      <c r="A43" s="13"/>
      <c r="B43" s="79"/>
      <c r="C43" s="80"/>
      <c r="D43" s="85"/>
      <c r="E43" s="80"/>
      <c r="F43" s="86"/>
      <c r="G43" s="87"/>
      <c r="H43" s="87"/>
      <c r="I43" s="88"/>
      <c r="J43" s="78" t="str">
        <f>IF(ISBLANK(H43),"-",(((VLOOKUP(F43,Data!$C$2:$D$22,2,FALSE))*G43*H43)/144)*I43)</f>
        <v>-</v>
      </c>
      <c r="K43" s="13"/>
      <c r="L43" s="8"/>
      <c r="M43" s="8" t="str">
        <f>VLOOKUP(F43,Data!$C$1:$D$22,2,FALSE)</f>
        <v>#N/A</v>
      </c>
      <c r="N43" s="8" t="str">
        <f>VLOOKUP(F43,Data!$C$1:$E$22,3,FALSE)</f>
        <v>#N/A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75" customHeight="1">
      <c r="A44" s="13"/>
      <c r="B44" s="79"/>
      <c r="C44" s="80"/>
      <c r="D44" s="85"/>
      <c r="E44" s="80"/>
      <c r="F44" s="86"/>
      <c r="G44" s="87"/>
      <c r="H44" s="87"/>
      <c r="I44" s="88"/>
      <c r="J44" s="78" t="str">
        <f>IF(ISBLANK(H44),"-",(((VLOOKUP(F44,Data!$C$2:$D$22,2,FALSE))*G44*H44)/144)*I44)</f>
        <v>-</v>
      </c>
      <c r="K44" s="13"/>
      <c r="L44" s="8"/>
      <c r="M44" s="8" t="str">
        <f>VLOOKUP(F44,Data!$C$1:$D$22,2,FALSE)</f>
        <v>#N/A</v>
      </c>
      <c r="N44" s="8" t="str">
        <f>VLOOKUP(F44,Data!$C$1:$E$22,3,FALSE)</f>
        <v>#N/A</v>
      </c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75" customHeight="1">
      <c r="A45" s="13"/>
      <c r="B45" s="79"/>
      <c r="C45" s="80"/>
      <c r="D45" s="85"/>
      <c r="E45" s="80"/>
      <c r="F45" s="86"/>
      <c r="G45" s="87"/>
      <c r="H45" s="87"/>
      <c r="I45" s="88"/>
      <c r="J45" s="78" t="str">
        <f>IF(ISBLANK(H45),"-",(((VLOOKUP(F45,Data!$C$2:$D$22,2,FALSE))*G45*H45)/144)*I45)</f>
        <v>-</v>
      </c>
      <c r="K45" s="13"/>
      <c r="L45" s="8"/>
      <c r="M45" s="8" t="str">
        <f>VLOOKUP(F45,Data!$C$1:$D$22,2,FALSE)</f>
        <v>#N/A</v>
      </c>
      <c r="N45" s="8" t="str">
        <f>VLOOKUP(F45,Data!$C$1:$E$22,3,FALSE)</f>
        <v>#N/A</v>
      </c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13"/>
      <c r="B46" s="79"/>
      <c r="C46" s="80"/>
      <c r="D46" s="85"/>
      <c r="E46" s="80"/>
      <c r="F46" s="86"/>
      <c r="G46" s="87"/>
      <c r="H46" s="87"/>
      <c r="I46" s="88"/>
      <c r="J46" s="78" t="str">
        <f>IF(ISBLANK(H46),"-",(((VLOOKUP(F46,Data!$C$2:$D$22,2,FALSE))*G46*H46)/144)*I46)</f>
        <v>-</v>
      </c>
      <c r="K46" s="13"/>
      <c r="L46" s="8"/>
      <c r="M46" s="8" t="str">
        <f>VLOOKUP(F46,Data!$C$1:$D$22,2,FALSE)</f>
        <v>#N/A</v>
      </c>
      <c r="N46" s="8" t="str">
        <f>VLOOKUP(F46,Data!$C$1:$E$22,3,FALSE)</f>
        <v>#N/A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13"/>
      <c r="B47" s="79"/>
      <c r="C47" s="80"/>
      <c r="D47" s="85"/>
      <c r="E47" s="80"/>
      <c r="F47" s="86"/>
      <c r="G47" s="87"/>
      <c r="H47" s="87"/>
      <c r="I47" s="88"/>
      <c r="J47" s="78" t="str">
        <f>IF(ISBLANK(H47),"-",(((VLOOKUP(F47,Data!$C$2:$D$22,2,FALSE))*G47*H47)/144)*I47)</f>
        <v>-</v>
      </c>
      <c r="K47" s="13"/>
      <c r="L47" s="8"/>
      <c r="M47" s="8" t="str">
        <f>VLOOKUP(F47,Data!$C$1:$D$22,2,FALSE)</f>
        <v>#N/A</v>
      </c>
      <c r="N47" s="8" t="str">
        <f>VLOOKUP(F47,Data!$C$1:$E$22,3,FALSE)</f>
        <v>#N/A</v>
      </c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13"/>
      <c r="B48" s="79"/>
      <c r="C48" s="80"/>
      <c r="D48" s="85"/>
      <c r="E48" s="80"/>
      <c r="F48" s="86"/>
      <c r="G48" s="87"/>
      <c r="H48" s="87"/>
      <c r="I48" s="88"/>
      <c r="J48" s="78" t="str">
        <f>IF(ISBLANK(H48),"-",(((VLOOKUP(F48,Data!$C$2:$D$22,2,FALSE))*G48*H48)/144)*I48)</f>
        <v>-</v>
      </c>
      <c r="K48" s="13"/>
      <c r="L48" s="8"/>
      <c r="M48" s="8" t="str">
        <f>VLOOKUP(F48,Data!$C$1:$D$22,2,FALSE)</f>
        <v>#N/A</v>
      </c>
      <c r="N48" s="8" t="str">
        <f>VLOOKUP(F48,Data!$C$1:$E$22,3,FALSE)</f>
        <v>#N/A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13"/>
      <c r="B49" s="79"/>
      <c r="C49" s="80"/>
      <c r="D49" s="85"/>
      <c r="E49" s="80"/>
      <c r="F49" s="86"/>
      <c r="G49" s="87"/>
      <c r="H49" s="87"/>
      <c r="I49" s="88"/>
      <c r="J49" s="78" t="str">
        <f>IF(ISBLANK(H49),"-",(((VLOOKUP(F49,Data!$C$2:$D$22,2,FALSE))*G49*H49)/144)*I49)</f>
        <v>-</v>
      </c>
      <c r="K49" s="13"/>
      <c r="L49" s="8"/>
      <c r="M49" s="8" t="str">
        <f>VLOOKUP(F49,Data!$C$1:$D$22,2,FALSE)</f>
        <v>#N/A</v>
      </c>
      <c r="N49" s="8" t="str">
        <f>VLOOKUP(F49,Data!$C$1:$E$22,3,FALSE)</f>
        <v>#N/A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13"/>
      <c r="B50" s="79"/>
      <c r="C50" s="80"/>
      <c r="D50" s="85"/>
      <c r="E50" s="80"/>
      <c r="F50" s="86"/>
      <c r="G50" s="87"/>
      <c r="H50" s="87"/>
      <c r="I50" s="88"/>
      <c r="J50" s="78" t="str">
        <f>IF(ISBLANK(H50),"-",(((VLOOKUP(F50,Data!$C$2:$D$22,2,FALSE))*G50*H50)/144)*I50)</f>
        <v>-</v>
      </c>
      <c r="K50" s="13"/>
      <c r="L50" s="8"/>
      <c r="M50" s="8" t="str">
        <f>VLOOKUP(F50,Data!$C$1:$D$22,2,FALSE)</f>
        <v>#N/A</v>
      </c>
      <c r="N50" s="8" t="str">
        <f>VLOOKUP(F50,Data!$C$1:$E$22,3,FALSE)</f>
        <v>#N/A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13"/>
      <c r="B51" s="79"/>
      <c r="C51" s="80"/>
      <c r="D51" s="85"/>
      <c r="E51" s="80"/>
      <c r="F51" s="86"/>
      <c r="G51" s="87"/>
      <c r="H51" s="87"/>
      <c r="I51" s="88"/>
      <c r="J51" s="78" t="str">
        <f>IF(ISBLANK(H51),"-",(((VLOOKUP(F51,Data!$C$2:$D$22,2,FALSE))*G51*H51)/144)*I51)</f>
        <v>-</v>
      </c>
      <c r="K51" s="13"/>
      <c r="L51" s="8"/>
      <c r="M51" s="8" t="str">
        <f>VLOOKUP(F51,Data!$C$1:$D$22,2,FALSE)</f>
        <v>#N/A</v>
      </c>
      <c r="N51" s="8" t="str">
        <f>VLOOKUP(F51,Data!$C$1:$E$22,3,FALSE)</f>
        <v>#N/A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13"/>
      <c r="B52" s="79"/>
      <c r="C52" s="80"/>
      <c r="D52" s="85"/>
      <c r="E52" s="80"/>
      <c r="F52" s="86"/>
      <c r="G52" s="87"/>
      <c r="H52" s="87"/>
      <c r="I52" s="88"/>
      <c r="J52" s="78" t="str">
        <f>IF(ISBLANK(H52),"-",(((VLOOKUP(F52,Data!$C$2:$D$22,2,FALSE))*G52*H52)/144)*I52)</f>
        <v>-</v>
      </c>
      <c r="K52" s="13"/>
      <c r="L52" s="8"/>
      <c r="M52" s="8" t="str">
        <f>VLOOKUP(F52,Data!$C$1:$D$22,2,FALSE)</f>
        <v>#N/A</v>
      </c>
      <c r="N52" s="8" t="str">
        <f>VLOOKUP(F52,Data!$C$1:$E$22,3,FALSE)</f>
        <v>#N/A</v>
      </c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5.75" customHeight="1">
      <c r="A53" s="13"/>
      <c r="B53" s="89"/>
      <c r="C53" s="90"/>
      <c r="D53" s="91"/>
      <c r="E53" s="90"/>
      <c r="F53" s="92"/>
      <c r="G53" s="93"/>
      <c r="H53" s="93"/>
      <c r="I53" s="94"/>
      <c r="J53" s="78" t="str">
        <f>IF(ISBLANK(H53),"-",(((VLOOKUP(F53,Data!$C$2:$D$22,2,FALSE))*G53*H53)/144)*I53)</f>
        <v>-</v>
      </c>
      <c r="K53" s="13"/>
      <c r="L53" s="8"/>
      <c r="M53" s="8" t="str">
        <f>VLOOKUP(F53,Data!$C$1:$D$22,2,FALSE)</f>
        <v>#N/A</v>
      </c>
      <c r="N53" s="8" t="str">
        <f>VLOOKUP(F53,Data!$C$1:$E$22,3,FALSE)</f>
        <v>#N/A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4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4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4.2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4.2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4.2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4.2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4.2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4.2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4.2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4.2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4.2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4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4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4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4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4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4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4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4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4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4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4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4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4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4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4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4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4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4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4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4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4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4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4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4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4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4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4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4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4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4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4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4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4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4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4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4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4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4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4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4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4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4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4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4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4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4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4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4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4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4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4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4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4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4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4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4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4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4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4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4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4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4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4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4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4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4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4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4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4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4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4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4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4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4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4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4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4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4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4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4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4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4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4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4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4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4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4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4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4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4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4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4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4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4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4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4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4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4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4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4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4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4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4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4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4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4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4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4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4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4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4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4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4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4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4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4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4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4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4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4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4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4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4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4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4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4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4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4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4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4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4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4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4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4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4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4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4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4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4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4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4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4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4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4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4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4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4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4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4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4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4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4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4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4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4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4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4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4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4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4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4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4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4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4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4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4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4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4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4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4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4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4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4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4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4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4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4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4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4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4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4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4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4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4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4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4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4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4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4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9">
    <mergeCell ref="H4:H5"/>
    <mergeCell ref="I4:I5"/>
    <mergeCell ref="R6:T6"/>
    <mergeCell ref="B4:D5"/>
    <mergeCell ref="B7:D7"/>
    <mergeCell ref="F1:H1"/>
    <mergeCell ref="A3:A5"/>
    <mergeCell ref="B3:D3"/>
    <mergeCell ref="F3:I3"/>
    <mergeCell ref="F4:F5"/>
    <mergeCell ref="G4:G5"/>
    <mergeCell ref="A7:A9"/>
    <mergeCell ref="B13:I13"/>
    <mergeCell ref="G14:G15"/>
    <mergeCell ref="H14:H15"/>
    <mergeCell ref="I14:I15"/>
    <mergeCell ref="C8:D8"/>
    <mergeCell ref="C9:D9"/>
    <mergeCell ref="C10:D10"/>
    <mergeCell ref="A13:A15"/>
    <mergeCell ref="B14:C15"/>
    <mergeCell ref="D14:E15"/>
    <mergeCell ref="F14:F15"/>
    <mergeCell ref="D20:E20"/>
    <mergeCell ref="D21:E21"/>
    <mergeCell ref="D22:E22"/>
    <mergeCell ref="D23:E23"/>
    <mergeCell ref="D24:E24"/>
    <mergeCell ref="D25:E25"/>
    <mergeCell ref="D26:E26"/>
    <mergeCell ref="B16:C16"/>
    <mergeCell ref="D16:E16"/>
    <mergeCell ref="B17:C17"/>
    <mergeCell ref="D17:E17"/>
    <mergeCell ref="B18:C18"/>
    <mergeCell ref="D18:E18"/>
    <mergeCell ref="D19:E19"/>
    <mergeCell ref="D48:E48"/>
    <mergeCell ref="D49:E49"/>
    <mergeCell ref="D41:E41"/>
    <mergeCell ref="D42:E42"/>
    <mergeCell ref="D43:E43"/>
    <mergeCell ref="D44:E44"/>
    <mergeCell ref="D45:E45"/>
    <mergeCell ref="D46:E46"/>
    <mergeCell ref="D47:E47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D33:E33"/>
    <mergeCell ref="B33:C33"/>
    <mergeCell ref="B34:C34"/>
    <mergeCell ref="B35:C35"/>
    <mergeCell ref="B36:C36"/>
    <mergeCell ref="B37:C37"/>
    <mergeCell ref="B38:C38"/>
    <mergeCell ref="B39:C39"/>
    <mergeCell ref="D34:E34"/>
    <mergeCell ref="D35:E35"/>
    <mergeCell ref="D36:E36"/>
    <mergeCell ref="D37:E37"/>
    <mergeCell ref="D38:E38"/>
    <mergeCell ref="D39:E39"/>
    <mergeCell ref="D40:E40"/>
    <mergeCell ref="B40:C40"/>
    <mergeCell ref="B41:C41"/>
    <mergeCell ref="B42:C42"/>
    <mergeCell ref="B43:C43"/>
    <mergeCell ref="B44:C44"/>
    <mergeCell ref="B45:C45"/>
    <mergeCell ref="B46:C46"/>
    <mergeCell ref="B52:C52"/>
    <mergeCell ref="D52:E52"/>
    <mergeCell ref="B53:C53"/>
    <mergeCell ref="D53:E53"/>
    <mergeCell ref="B47:C47"/>
    <mergeCell ref="B48:C48"/>
    <mergeCell ref="B49:C49"/>
    <mergeCell ref="B50:C50"/>
    <mergeCell ref="D50:E50"/>
    <mergeCell ref="B51:C51"/>
    <mergeCell ref="D51:E51"/>
  </mergeCells>
  <conditionalFormatting sqref="G6:I11">
    <cfRule type="cellIs" dxfId="0" priority="1" operator="equal">
      <formula>0</formula>
    </cfRule>
  </conditionalFormatting>
  <dataValidations>
    <dataValidation type="list" allowBlank="1" sqref="B4">
      <formula1>Waste_Factor</formula1>
    </dataValidation>
    <dataValidation type="list" allowBlank="1" showErrorMessage="1" sqref="D16:D53">
      <formula1>Woodstouse</formula1>
    </dataValidation>
    <dataValidation type="list" allowBlank="1" showErrorMessage="1" sqref="F16:F53">
      <formula1>Thickness</formula1>
    </dataValidation>
  </dataValidations>
  <printOptions/>
  <pageMargins bottom="0.75" footer="0.0" header="0.0" left="0.25" right="0.25" top="0.75"/>
  <pageSetup orientation="portrait"/>
  <headerFooter>
    <oddHeader>&amp;R02-022Last updated &amp;D</oddHeader>
    <oddFooter>&amp;C02-047Provided by Woodworkers Source to Help You Build Successful Projects.  Last Updated on &amp;D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hidden="1" min="1" max="1" width="12.71"/>
    <col customWidth="1" hidden="1" min="2" max="2" width="9.14"/>
    <col customWidth="1" hidden="1" min="3" max="3" width="12.57"/>
    <col customWidth="1" hidden="1" min="4" max="4" width="18.14"/>
    <col customWidth="1" hidden="1" min="5" max="6" width="9.14"/>
    <col customWidth="1" hidden="1" min="7" max="7" width="19.57"/>
    <col customWidth="1" hidden="1" min="8" max="8" width="4.43"/>
    <col customWidth="1" hidden="1" min="9" max="9" width="9.14"/>
    <col customWidth="1" hidden="1" min="10" max="10" width="15.0"/>
    <col customWidth="1" hidden="1" min="11" max="11" width="18.0"/>
    <col customWidth="1" hidden="1" min="12" max="12" width="16.0"/>
    <col customWidth="1" min="13" max="13" width="9.14"/>
    <col customWidth="1" min="14" max="26" width="8.71"/>
  </cols>
  <sheetData>
    <row r="1">
      <c r="A1" s="95" t="s">
        <v>26</v>
      </c>
      <c r="B1" s="96"/>
      <c r="C1" s="97" t="s">
        <v>27</v>
      </c>
      <c r="D1" s="97" t="s">
        <v>28</v>
      </c>
      <c r="E1" s="95" t="s">
        <v>29</v>
      </c>
      <c r="F1" s="96"/>
      <c r="G1" s="98" t="s">
        <v>30</v>
      </c>
      <c r="H1" s="99"/>
      <c r="I1" s="100" t="s">
        <v>31</v>
      </c>
      <c r="J1" s="24"/>
      <c r="K1" s="24"/>
      <c r="L1" s="58"/>
      <c r="M1" s="99"/>
      <c r="N1" s="99"/>
      <c r="O1" s="99"/>
      <c r="P1" s="101" t="s">
        <v>32</v>
      </c>
      <c r="Q1" s="24"/>
      <c r="R1" s="58"/>
      <c r="S1" s="99"/>
      <c r="T1" s="99"/>
      <c r="U1" s="99"/>
      <c r="V1" s="99"/>
      <c r="W1" s="99"/>
      <c r="X1" s="99"/>
      <c r="Y1" s="99"/>
      <c r="Z1" s="99"/>
    </row>
    <row r="2">
      <c r="A2" s="102">
        <v>1.5</v>
      </c>
      <c r="B2" s="99"/>
      <c r="C2" s="103">
        <v>0.25</v>
      </c>
      <c r="D2" s="104">
        <v>1.0</v>
      </c>
      <c r="E2" s="102" t="s">
        <v>33</v>
      </c>
      <c r="F2" s="99"/>
      <c r="G2" s="105" t="str">
        <f>IF(ISBLANK('Project Planner'!C8),'Project Planner'!B8,'Project Planner'!C8)</f>
        <v>Primary Wood</v>
      </c>
      <c r="H2" s="99"/>
      <c r="I2" s="106"/>
      <c r="L2" s="107"/>
      <c r="M2" s="99"/>
      <c r="N2" s="99"/>
      <c r="O2" s="99"/>
      <c r="P2" s="67"/>
      <c r="Q2" s="108"/>
      <c r="R2" s="66"/>
      <c r="S2" s="99"/>
      <c r="T2" s="99"/>
      <c r="U2" s="99"/>
      <c r="V2" s="99"/>
      <c r="W2" s="99"/>
      <c r="X2" s="99"/>
      <c r="Y2" s="99"/>
      <c r="Z2" s="99"/>
    </row>
    <row r="3">
      <c r="A3" s="102">
        <v>1.6</v>
      </c>
      <c r="B3" s="99"/>
      <c r="C3" s="103">
        <v>0.375</v>
      </c>
      <c r="D3" s="104">
        <v>1.0</v>
      </c>
      <c r="E3" s="102" t="s">
        <v>33</v>
      </c>
      <c r="F3" s="99"/>
      <c r="G3" s="105" t="str">
        <f>IF(ISBLANK('Project Planner'!C9),'Project Planner'!B9,'Project Planner'!C9)</f>
        <v>Second Wood</v>
      </c>
      <c r="H3" s="99"/>
      <c r="I3" s="106"/>
      <c r="L3" s="107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>
      <c r="A4" s="102">
        <v>1.7</v>
      </c>
      <c r="B4" s="99"/>
      <c r="C4" s="103">
        <v>0.5</v>
      </c>
      <c r="D4" s="104">
        <v>1.0</v>
      </c>
      <c r="E4" s="102" t="s">
        <v>33</v>
      </c>
      <c r="F4" s="99"/>
      <c r="G4" s="105" t="str">
        <f>IF(ISBLANK('Project Planner'!C10),'Project Planner'!B10,'Project Planner'!C10)</f>
        <v>Third Wood</v>
      </c>
      <c r="H4" s="99"/>
      <c r="I4" s="106"/>
      <c r="L4" s="107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</row>
    <row r="5">
      <c r="A5" s="102">
        <v>1.8</v>
      </c>
      <c r="B5" s="99"/>
      <c r="C5" s="103">
        <v>0.625</v>
      </c>
      <c r="D5" s="104">
        <v>1.0</v>
      </c>
      <c r="E5" s="102" t="s">
        <v>34</v>
      </c>
      <c r="F5" s="99"/>
      <c r="G5" s="99"/>
      <c r="H5" s="109"/>
      <c r="I5" s="106"/>
      <c r="L5" s="107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6">
      <c r="A6" s="102">
        <v>1.9</v>
      </c>
      <c r="B6" s="99"/>
      <c r="C6" s="103">
        <v>0.75</v>
      </c>
      <c r="D6" s="104">
        <v>1.0</v>
      </c>
      <c r="E6" s="102" t="s">
        <v>34</v>
      </c>
      <c r="F6" s="99"/>
      <c r="G6" s="99"/>
      <c r="H6" s="109"/>
      <c r="I6" s="106"/>
      <c r="L6" s="10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</row>
    <row r="7">
      <c r="A7" s="102">
        <v>2.0</v>
      </c>
      <c r="B7" s="99"/>
      <c r="C7" s="103">
        <v>0.875</v>
      </c>
      <c r="D7" s="104">
        <v>1.25</v>
      </c>
      <c r="E7" s="102" t="s">
        <v>35</v>
      </c>
      <c r="F7" s="99"/>
      <c r="G7" s="99"/>
      <c r="H7" s="109"/>
      <c r="I7" s="110"/>
      <c r="J7" s="111"/>
      <c r="K7" s="111"/>
      <c r="L7" s="112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</row>
    <row r="8">
      <c r="A8" s="102">
        <v>2.1</v>
      </c>
      <c r="B8" s="99"/>
      <c r="C8" s="103">
        <v>1.0</v>
      </c>
      <c r="D8" s="104">
        <v>1.25</v>
      </c>
      <c r="E8" s="102" t="s">
        <v>35</v>
      </c>
      <c r="F8" s="99"/>
      <c r="G8" s="99"/>
      <c r="H8" s="109"/>
      <c r="I8" s="113"/>
      <c r="J8" s="114" t="str">
        <f>IF(ISBLANK('Project Planner'!C8),'Project Planner'!B8,'Project Planner'!C8)</f>
        <v>Primary Wood</v>
      </c>
      <c r="K8" s="114" t="str">
        <f>IF(ISBLANK('Project Planner'!C9),'Project Planner'!B9,'Project Planner'!C9)</f>
        <v>Second Wood</v>
      </c>
      <c r="L8" s="115" t="str">
        <f>IF(ISBLANK('Project Planner'!C10),'Project Planner'!B10,'Project Planner'!C10)</f>
        <v>Third Wood</v>
      </c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</row>
    <row r="9">
      <c r="A9" s="102">
        <v>2.2</v>
      </c>
      <c r="B9" s="99"/>
      <c r="C9" s="103">
        <v>1.125</v>
      </c>
      <c r="D9" s="104">
        <v>1.25</v>
      </c>
      <c r="E9" s="102" t="s">
        <v>35</v>
      </c>
      <c r="F9" s="99"/>
      <c r="G9" s="99"/>
      <c r="H9" s="99"/>
      <c r="I9" s="116"/>
      <c r="J9" s="35"/>
      <c r="K9" s="35"/>
      <c r="L9" s="117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</row>
    <row r="10">
      <c r="A10" s="102">
        <v>2.3</v>
      </c>
      <c r="B10" s="99"/>
      <c r="C10" s="103">
        <v>1.25</v>
      </c>
      <c r="D10" s="104">
        <v>1.5</v>
      </c>
      <c r="E10" s="102" t="s">
        <v>36</v>
      </c>
      <c r="F10" s="99"/>
      <c r="G10" s="99"/>
      <c r="H10" s="99"/>
      <c r="I10" s="118" t="s">
        <v>4</v>
      </c>
      <c r="J10" s="119">
        <f>(SUMIFS('Project Planner'!$J$16:$J$53,'Project Planner'!$N$16:$N$53,"a",'Project Planner'!$D$16:$D$53,IF(ISBLANK('Project Planner'!$C$8),'Project Planner'!$B$8,'Project Planner'!$C$8))*'Project Planner'!$B$4)</f>
        <v>0</v>
      </c>
      <c r="K10" s="119">
        <f>(SUMIFS('Project Planner'!$J$16:$J$53,'Project Planner'!$N$16:$N$53,"a",'Project Planner'!$D$16:$D$53,IF(ISBLANK('Project Planner'!$C$9),'Project Planner'!$B$9,'Project Planner'!$C$9))*'Project Planner'!$B$4)</f>
        <v>0</v>
      </c>
      <c r="L10" s="120">
        <f>(SUMIFS('Project Planner'!$J$16:$J$53,'Project Planner'!$N$16:$N$53,"a",'Project Planner'!$D$16:$D$53,IF(ISBLANK('Project Planner'!$C$10),'Project Planner'!$B$10,'Project Planner'!$C$10))*'Project Planner'!$B$4)</f>
        <v>0</v>
      </c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</row>
    <row r="11">
      <c r="A11" s="102">
        <v>2.4</v>
      </c>
      <c r="B11" s="99"/>
      <c r="C11" s="103">
        <v>1.375</v>
      </c>
      <c r="D11" s="104">
        <v>1.5</v>
      </c>
      <c r="E11" s="102" t="s">
        <v>36</v>
      </c>
      <c r="F11" s="99"/>
      <c r="G11" s="99"/>
      <c r="H11" s="99"/>
      <c r="I11" s="118" t="s">
        <v>7</v>
      </c>
      <c r="J11" s="119">
        <f>(SUMIFS('Project Planner'!$J$16:$J$53,'Project Planner'!$N$16:$N$53,"b",'Project Planner'!$D$16:$D$53,IF(ISBLANK('Project Planner'!$C$8),'Project Planner'!$B$8,'Project Planner'!$C$8))*'Project Planner'!$B$4)</f>
        <v>0</v>
      </c>
      <c r="K11" s="119">
        <f>(SUMIFS('Project Planner'!$J$16:$J$53,'Project Planner'!$N$16:$N$53,"b",'Project Planner'!$D$16:$D$53,IF(ISBLANK('Project Planner'!$C$9),'Project Planner'!$B$9,'Project Planner'!$C$9))*'Project Planner'!$B$4)</f>
        <v>0</v>
      </c>
      <c r="L11" s="120">
        <f>(SUMIFS('Project Planner'!$J$16:$J$53,'Project Planner'!$N$16:$N$53,"b",'Project Planner'!$D$16:$D$53,IF(ISBLANK('Project Planner'!$C$10),'Project Planner'!$B$10,'Project Planner'!$C$10))*'Project Planner'!$B$4)</f>
        <v>0</v>
      </c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</row>
    <row r="12">
      <c r="A12" s="102">
        <v>2.5</v>
      </c>
      <c r="B12" s="99"/>
      <c r="C12" s="103">
        <v>1.5</v>
      </c>
      <c r="D12" s="104">
        <v>2.0</v>
      </c>
      <c r="E12" s="102" t="s">
        <v>37</v>
      </c>
      <c r="F12" s="99"/>
      <c r="G12" s="99"/>
      <c r="H12" s="109"/>
      <c r="I12" s="121" t="s">
        <v>10</v>
      </c>
      <c r="J12" s="119">
        <f>(SUMIFS('Project Planner'!$J$16:$J$53,'Project Planner'!$N$16:$N$53,"c",'Project Planner'!$D$16:$D$53,IF(ISBLANK('Project Planner'!$C$8),'Project Planner'!$B$8,'Project Planner'!$C$8))*'Project Planner'!$B$4)</f>
        <v>0</v>
      </c>
      <c r="K12" s="119">
        <f>(SUMIFS('Project Planner'!$J$16:$J$53,'Project Planner'!$N$16:$N$53,"c",'Project Planner'!$D$16:$D$53,IF(ISBLANK('Project Planner'!$C$9),'Project Planner'!$B$9,'Project Planner'!$C$9))*'Project Planner'!$B$4)</f>
        <v>0</v>
      </c>
      <c r="L12" s="120">
        <f>(SUMIFS('Project Planner'!$J$16:$J$53,'Project Planner'!$N$16:$N$53,"c",'Project Planner'!$D$16:$D$53,IF(ISBLANK('Project Planner'!$C$10),'Project Planner'!$B$10,'Project Planner'!$C$10))*'Project Planner'!$B$4)</f>
        <v>0</v>
      </c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</row>
    <row r="13">
      <c r="A13" s="99"/>
      <c r="B13" s="99"/>
      <c r="C13" s="103">
        <v>1.625</v>
      </c>
      <c r="D13" s="104">
        <v>2.0</v>
      </c>
      <c r="E13" s="102" t="s">
        <v>37</v>
      </c>
      <c r="F13" s="99"/>
      <c r="G13" s="99"/>
      <c r="H13" s="109"/>
      <c r="I13" s="121" t="s">
        <v>12</v>
      </c>
      <c r="J13" s="119">
        <f>(SUMIFS('Project Planner'!$J$16:$J$53,'Project Planner'!$N$16:$N$53,"d",'Project Planner'!$D$16:$D$53,IF(ISBLANK('Project Planner'!$C$8),'Project Planner'!$B$8,'Project Planner'!$C$8))*'Project Planner'!$B$4)</f>
        <v>0</v>
      </c>
      <c r="K13" s="119">
        <f>(SUMIFS('Project Planner'!$J$16:$J$53,'Project Planner'!$N$16:$N$53,"d",'Project Planner'!$D$16:$D$53,IF(ISBLANK('Project Planner'!$C$9),'Project Planner'!$B$9,'Project Planner'!$C$9))*'Project Planner'!$B$4)</f>
        <v>0</v>
      </c>
      <c r="L13" s="120">
        <f>(SUMIFS('Project Planner'!$J$16:$J$53,'Project Planner'!$N$16:$N$53,"d",'Project Planner'!$D$16:$D$53,IF(ISBLANK('Project Planner'!$C$10),'Project Planner'!$B$10,'Project Planner'!$C$10))*'Project Planner'!$B$4)</f>
        <v>0</v>
      </c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</row>
    <row r="14">
      <c r="A14" s="99"/>
      <c r="B14" s="99"/>
      <c r="C14" s="103">
        <v>1.75</v>
      </c>
      <c r="D14" s="104">
        <v>2.0</v>
      </c>
      <c r="E14" s="102" t="s">
        <v>37</v>
      </c>
      <c r="F14" s="99"/>
      <c r="G14" s="99"/>
      <c r="H14" s="109"/>
      <c r="I14" s="121" t="s">
        <v>14</v>
      </c>
      <c r="J14" s="119">
        <f>(SUMIFS('Project Planner'!$J$16:$J$53,'Project Planner'!$N$16:$N$53,"e",'Project Planner'!$D$16:$D$53,IF(ISBLANK('Project Planner'!$C$8),'Project Planner'!$B$8,'Project Planner'!$C$8))*'Project Planner'!$B$4)</f>
        <v>0</v>
      </c>
      <c r="K14" s="119">
        <f>(SUMIFS('Project Planner'!$J$16:$J$53,'Project Planner'!$N$16:$N$53,"e",'Project Planner'!$D$16:$D$53,IF(ISBLANK('Project Planner'!$C$9),'Project Planner'!$B$9,'Project Planner'!$C$9))*'Project Planner'!$B$4)</f>
        <v>0</v>
      </c>
      <c r="L14" s="120">
        <f>(SUMIFS('Project Planner'!$J$16:$J$53,'Project Planner'!$N$16:$N$53,"e",'Project Planner'!$D$16:$D$53,IF(ISBLANK('Project Planner'!$C$10),'Project Planner'!$B$10,'Project Planner'!$C$10))*'Project Planner'!$B$4)</f>
        <v>0</v>
      </c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>
      <c r="A15" s="99"/>
      <c r="B15" s="99"/>
      <c r="C15" s="103">
        <v>1.875</v>
      </c>
      <c r="D15" s="104">
        <v>3.0</v>
      </c>
      <c r="E15" s="102" t="s">
        <v>38</v>
      </c>
      <c r="F15" s="99"/>
      <c r="G15" s="99"/>
      <c r="H15" s="99"/>
      <c r="I15" s="122" t="s">
        <v>15</v>
      </c>
      <c r="J15" s="123">
        <f>(SUMIFS('Project Planner'!$J$16:$J$53,'Project Planner'!$N$16:$N$53,"f",'Project Planner'!$D$16:$D$53,IF(ISBLANK('Project Planner'!$C$8),'Project Planner'!$B$8,'Project Planner'!$C$8))*'Project Planner'!$B$4)</f>
        <v>0</v>
      </c>
      <c r="K15" s="123">
        <f>(SUMIFS('Project Planner'!$J$16:$J$53,'Project Planner'!$N$16:$N$53,"f",'Project Planner'!$D$16:$D$53,IF(ISBLANK('Project Planner'!$C$9),'Project Planner'!$B$9,'Project Planner'!$C$9))*'Project Planner'!$B$4)</f>
        <v>0</v>
      </c>
      <c r="L15" s="124">
        <f>(SUMIFS('Project Planner'!$J$16:$J$53,'Project Planner'!$N$16:$N$53,"f",'Project Planner'!$D$16:$D$53,IF(ISBLANK('Project Planner'!$C$10),'Project Planner'!$B$10,'Project Planner'!$C$10))*'Project Planner'!$B$4)</f>
        <v>0</v>
      </c>
      <c r="M15" s="99"/>
      <c r="N15" s="99"/>
      <c r="O15" s="99"/>
      <c r="S15" s="99"/>
      <c r="T15" s="99"/>
      <c r="U15" s="99"/>
      <c r="V15" s="99"/>
      <c r="W15" s="99"/>
      <c r="X15" s="99"/>
      <c r="Y15" s="99"/>
      <c r="Z15" s="99"/>
    </row>
    <row r="16">
      <c r="A16" s="99"/>
      <c r="B16" s="99"/>
      <c r="C16" s="103">
        <v>2.0</v>
      </c>
      <c r="D16" s="104">
        <v>3.0</v>
      </c>
      <c r="E16" s="102" t="s">
        <v>38</v>
      </c>
      <c r="F16" s="99"/>
      <c r="G16" s="99"/>
      <c r="H16" s="99"/>
      <c r="I16" s="99"/>
      <c r="J16" s="125"/>
      <c r="K16" s="99"/>
      <c r="L16" s="99"/>
      <c r="M16" s="99"/>
      <c r="N16" s="99"/>
      <c r="O16" s="99"/>
      <c r="S16" s="99"/>
      <c r="T16" s="99"/>
      <c r="U16" s="99"/>
      <c r="V16" s="99"/>
      <c r="W16" s="99"/>
      <c r="X16" s="99"/>
      <c r="Y16" s="99"/>
      <c r="Z16" s="99"/>
    </row>
    <row r="17">
      <c r="A17" s="99"/>
      <c r="B17" s="99"/>
      <c r="C17" s="103">
        <v>2.125</v>
      </c>
      <c r="D17" s="104">
        <v>3.0</v>
      </c>
      <c r="E17" s="102" t="s">
        <v>38</v>
      </c>
      <c r="F17" s="99"/>
      <c r="G17" s="99"/>
      <c r="H17" s="99"/>
      <c r="I17" s="99"/>
      <c r="J17" s="126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>
      <c r="A18" s="99"/>
      <c r="B18" s="99"/>
      <c r="C18" s="103">
        <v>2.25</v>
      </c>
      <c r="D18" s="104">
        <v>3.0</v>
      </c>
      <c r="E18" s="102" t="s">
        <v>38</v>
      </c>
      <c r="F18" s="99"/>
      <c r="G18" s="99"/>
      <c r="H18" s="99"/>
      <c r="I18" s="99"/>
      <c r="J18" s="126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>
      <c r="A19" s="99"/>
      <c r="B19" s="99"/>
      <c r="C19" s="103">
        <v>2.375</v>
      </c>
      <c r="D19" s="104">
        <v>3.0</v>
      </c>
      <c r="E19" s="102" t="s">
        <v>38</v>
      </c>
      <c r="F19" s="99"/>
      <c r="G19" s="99"/>
      <c r="H19" s="99"/>
      <c r="I19" s="99"/>
      <c r="J19" s="126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>
      <c r="A20" s="99"/>
      <c r="B20" s="99"/>
      <c r="C20" s="103">
        <v>2.5</v>
      </c>
      <c r="D20" s="104">
        <v>3.0</v>
      </c>
      <c r="E20" s="102" t="s">
        <v>38</v>
      </c>
      <c r="F20" s="99"/>
      <c r="G20" s="99"/>
      <c r="H20" s="99"/>
      <c r="I20" s="99"/>
      <c r="J20" s="126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ht="15.75" customHeight="1">
      <c r="A21" s="99"/>
      <c r="B21" s="99"/>
      <c r="C21" s="103">
        <v>2.625</v>
      </c>
      <c r="D21" s="104">
        <v>3.0</v>
      </c>
      <c r="E21" s="102" t="s">
        <v>38</v>
      </c>
      <c r="F21" s="99"/>
      <c r="G21" s="99"/>
      <c r="H21" s="99"/>
      <c r="I21" s="99"/>
      <c r="J21" s="126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ht="15.75" customHeight="1">
      <c r="A22" s="99"/>
      <c r="B22" s="99"/>
      <c r="C22" s="103">
        <v>2.75</v>
      </c>
      <c r="D22" s="104">
        <v>3.0</v>
      </c>
      <c r="E22" s="102" t="s">
        <v>38</v>
      </c>
      <c r="F22" s="99"/>
      <c r="G22" s="99"/>
      <c r="H22" s="99"/>
      <c r="I22" s="99"/>
      <c r="J22" s="126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ht="15.75" customHeight="1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ht="15.75" customHeight="1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ht="15.75" customHeight="1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ht="15.75" customHeight="1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ht="15.75" customHeight="1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ht="15.75" customHeight="1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  <row r="29" ht="15.75" customHeight="1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</row>
    <row r="30" ht="15.75" customHeight="1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ht="15.75" customHeight="1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 ht="15.75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</row>
    <row r="33" ht="15.75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ht="15.75" customHeight="1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</row>
    <row r="35" ht="15.75" customHeight="1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</row>
    <row r="36" ht="15.75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</row>
    <row r="37" ht="15.75" customHeight="1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</row>
    <row r="38" ht="15.75" customHeight="1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</row>
    <row r="39" ht="15.75" customHeight="1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</row>
    <row r="40" ht="15.75" customHeight="1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</row>
    <row r="41" ht="15.75" customHeight="1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</row>
    <row r="42" ht="15.75" customHeight="1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</row>
    <row r="43" ht="15.75" customHeight="1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</row>
    <row r="44" ht="15.75" customHeight="1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</row>
    <row r="45" ht="15.75" customHeight="1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</row>
    <row r="46" ht="15.75" customHeight="1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</row>
    <row r="47" ht="15.75" customHeight="1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</row>
    <row r="48" ht="15.75" customHeight="1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</row>
    <row r="49" ht="15.75" customHeight="1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ht="15.75" customHeight="1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</row>
    <row r="51" ht="15.75" customHeight="1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</row>
    <row r="52" ht="15.75" customHeight="1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</row>
    <row r="53" ht="15.75" customHeight="1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 ht="15.75" customHeigh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</row>
    <row r="55" ht="15.75" customHeight="1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ht="15.75" customHeight="1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</row>
    <row r="57" ht="15.75" customHeight="1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</row>
    <row r="58" ht="15.75" customHeight="1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</row>
    <row r="59" ht="15.75" customHeight="1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</row>
    <row r="60" ht="15.75" customHeight="1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</row>
    <row r="61" ht="15.75" customHeight="1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</row>
    <row r="62" ht="15.75" customHeight="1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</row>
    <row r="63" ht="15.75" customHeight="1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</row>
    <row r="64" ht="15.75" customHeight="1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</row>
    <row r="65" ht="15.75" customHeight="1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</row>
    <row r="66" ht="15.75" customHeight="1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</row>
    <row r="67" ht="15.75" customHeight="1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</row>
    <row r="68" ht="15.75" customHeight="1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</row>
    <row r="69" ht="15.75" customHeight="1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</row>
    <row r="70" ht="15.75" customHeight="1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</row>
    <row r="71" ht="15.75" customHeight="1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</row>
    <row r="72" ht="15.75" customHeight="1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</row>
    <row r="73" ht="15.75" customHeight="1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</row>
    <row r="74" ht="15.75" customHeight="1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</row>
    <row r="75" ht="15.75" customHeight="1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</row>
    <row r="76" ht="15.75" customHeight="1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</row>
    <row r="77" ht="15.75" customHeight="1">
      <c r="A77" s="99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</row>
    <row r="78" ht="15.75" customHeight="1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</row>
    <row r="79" ht="15.75" customHeight="1">
      <c r="A79" s="99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</row>
    <row r="80" ht="15.75" customHeight="1">
      <c r="A80" s="99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</row>
    <row r="81" ht="15.75" customHeight="1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</row>
    <row r="82" ht="15.75" customHeight="1">
      <c r="A82" s="99"/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</row>
    <row r="83" ht="15.75" customHeight="1">
      <c r="A83" s="99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</row>
    <row r="84" ht="15.75" customHeight="1">
      <c r="A84" s="99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</row>
    <row r="85" ht="15.75" customHeight="1">
      <c r="A85" s="99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</row>
    <row r="86" ht="15.75" customHeight="1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</row>
    <row r="87" ht="15.75" customHeight="1">
      <c r="A87" s="99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</row>
    <row r="88" ht="15.75" customHeight="1">
      <c r="A88" s="99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</row>
    <row r="89" ht="15.75" customHeight="1">
      <c r="A89" s="99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</row>
    <row r="90" ht="15.75" customHeight="1">
      <c r="A90" s="99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</row>
    <row r="91" ht="15.75" customHeight="1">
      <c r="A91" s="99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</row>
    <row r="92" ht="15.75" customHeight="1">
      <c r="A92" s="99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</row>
    <row r="93" ht="15.75" customHeight="1">
      <c r="A93" s="99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</row>
    <row r="94" ht="15.75" customHeight="1">
      <c r="A94" s="99"/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</row>
    <row r="95" ht="15.75" customHeight="1">
      <c r="A95" s="99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</row>
    <row r="96" ht="15.75" customHeight="1">
      <c r="A96" s="99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</row>
    <row r="97" ht="15.75" customHeight="1">
      <c r="A97" s="99"/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</row>
    <row r="98" ht="15.75" customHeight="1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</row>
    <row r="99" ht="15.75" customHeight="1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</row>
    <row r="100" ht="15.75" customHeight="1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</row>
    <row r="101" ht="15.75" customHeight="1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</row>
    <row r="102" ht="15.75" customHeight="1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</row>
    <row r="103" ht="15.75" customHeight="1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</row>
    <row r="104" ht="15.75" customHeight="1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</row>
    <row r="105" ht="15.75" customHeight="1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</row>
    <row r="106" ht="15.75" customHeight="1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</row>
    <row r="107" ht="15.75" customHeight="1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</row>
    <row r="108" ht="15.75" customHeight="1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</row>
    <row r="109" ht="15.75" customHeight="1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</row>
    <row r="110" ht="15.75" customHeight="1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</row>
    <row r="111" ht="15.75" customHeight="1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</row>
    <row r="112" ht="15.75" customHeight="1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</row>
    <row r="113" ht="15.75" customHeight="1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</row>
    <row r="114" ht="15.75" customHeight="1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</row>
    <row r="115" ht="15.75" customHeight="1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</row>
    <row r="116" ht="15.75" customHeight="1">
      <c r="A116" s="99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</row>
    <row r="117" ht="15.75" customHeight="1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</row>
    <row r="118" ht="15.75" customHeight="1">
      <c r="A118" s="99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</row>
    <row r="119" ht="15.75" customHeight="1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</row>
    <row r="120" ht="15.75" customHeight="1">
      <c r="A120" s="99"/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</row>
    <row r="121" ht="15.75" customHeight="1">
      <c r="A121" s="99"/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</row>
    <row r="122" ht="15.75" customHeight="1">
      <c r="A122" s="99"/>
      <c r="B122" s="99"/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</row>
    <row r="123" ht="15.75" customHeight="1">
      <c r="A123" s="99"/>
      <c r="B123" s="99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</row>
    <row r="124" ht="15.75" customHeight="1">
      <c r="A124" s="99"/>
      <c r="B124" s="99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</row>
    <row r="125" ht="15.75" customHeight="1">
      <c r="A125" s="99"/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</row>
    <row r="126" ht="15.75" customHeight="1">
      <c r="A126" s="99"/>
      <c r="B126" s="99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</row>
    <row r="127" ht="15.75" customHeight="1">
      <c r="A127" s="99"/>
      <c r="B127" s="99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</row>
    <row r="128" ht="15.75" customHeight="1">
      <c r="A128" s="99"/>
      <c r="B128" s="99"/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</row>
    <row r="129" ht="15.75" customHeight="1">
      <c r="A129" s="99"/>
      <c r="B129" s="99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</row>
    <row r="130" ht="15.75" customHeight="1">
      <c r="A130" s="99"/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</row>
    <row r="131" ht="15.75" customHeight="1">
      <c r="A131" s="99"/>
      <c r="B131" s="99"/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</row>
    <row r="132" ht="15.75" customHeight="1">
      <c r="A132" s="99"/>
      <c r="B132" s="99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</row>
    <row r="133" ht="15.75" customHeight="1">
      <c r="A133" s="99"/>
      <c r="B133" s="99"/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</row>
    <row r="134" ht="15.75" customHeight="1">
      <c r="A134" s="99"/>
      <c r="B134" s="99"/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</row>
    <row r="135" ht="15.75" customHeight="1">
      <c r="A135" s="99"/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</row>
    <row r="136" ht="15.75" customHeight="1">
      <c r="A136" s="99"/>
      <c r="B136" s="99"/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</row>
    <row r="137" ht="15.75" customHeight="1">
      <c r="A137" s="99"/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</row>
    <row r="138" ht="15.75" customHeight="1">
      <c r="A138" s="99"/>
      <c r="B138" s="99"/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</row>
    <row r="139" ht="15.75" customHeight="1">
      <c r="A139" s="99"/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</row>
    <row r="140" ht="15.75" customHeight="1">
      <c r="A140" s="99"/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</row>
    <row r="141" ht="15.75" customHeight="1">
      <c r="A141" s="99"/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</row>
    <row r="142" ht="15.75" customHeight="1">
      <c r="A142" s="99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</row>
    <row r="143" ht="15.75" customHeight="1">
      <c r="A143" s="99"/>
      <c r="B143" s="99"/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</row>
    <row r="144" ht="15.75" customHeight="1">
      <c r="A144" s="99"/>
      <c r="B144" s="99"/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</row>
    <row r="145" ht="15.75" customHeight="1">
      <c r="A145" s="99"/>
      <c r="B145" s="99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</row>
    <row r="146" ht="15.75" customHeight="1">
      <c r="A146" s="99"/>
      <c r="B146" s="99"/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</row>
    <row r="147" ht="15.75" customHeight="1">
      <c r="A147" s="99"/>
      <c r="B147" s="99"/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</row>
    <row r="148" ht="15.75" customHeight="1">
      <c r="A148" s="99"/>
      <c r="B148" s="99"/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</row>
    <row r="149" ht="15.75" customHeight="1">
      <c r="A149" s="99"/>
      <c r="B149" s="99"/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</row>
    <row r="150" ht="15.75" customHeight="1">
      <c r="A150" s="99"/>
      <c r="B150" s="99"/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</row>
    <row r="151" ht="15.75" customHeight="1">
      <c r="A151" s="99"/>
      <c r="B151" s="99"/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</row>
    <row r="152" ht="15.75" customHeight="1">
      <c r="A152" s="99"/>
      <c r="B152" s="99"/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</row>
    <row r="153" ht="15.75" customHeight="1">
      <c r="A153" s="99"/>
      <c r="B153" s="99"/>
      <c r="C153" s="99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</row>
    <row r="154" ht="15.75" customHeight="1">
      <c r="A154" s="99"/>
      <c r="B154" s="99"/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</row>
    <row r="155" ht="15.75" customHeight="1">
      <c r="A155" s="99"/>
      <c r="B155" s="99"/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</row>
    <row r="156" ht="15.75" customHeight="1">
      <c r="A156" s="99"/>
      <c r="B156" s="99"/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</row>
    <row r="157" ht="15.75" customHeight="1">
      <c r="A157" s="99"/>
      <c r="B157" s="99"/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</row>
    <row r="158" ht="15.75" customHeight="1">
      <c r="A158" s="99"/>
      <c r="B158" s="99"/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</row>
    <row r="159" ht="15.75" customHeight="1">
      <c r="A159" s="99"/>
      <c r="B159" s="99"/>
      <c r="C159" s="99"/>
      <c r="D159" s="99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</row>
    <row r="160" ht="15.75" customHeight="1">
      <c r="A160" s="99"/>
      <c r="B160" s="99"/>
      <c r="C160" s="99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</row>
    <row r="161" ht="15.75" customHeight="1">
      <c r="A161" s="99"/>
      <c r="B161" s="99"/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</row>
    <row r="162" ht="15.75" customHeight="1">
      <c r="A162" s="99"/>
      <c r="B162" s="99"/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</row>
    <row r="163" ht="15.75" customHeight="1">
      <c r="A163" s="99"/>
      <c r="B163" s="99"/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</row>
    <row r="164" ht="15.75" customHeight="1">
      <c r="A164" s="99"/>
      <c r="B164" s="99"/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</row>
    <row r="165" ht="15.75" customHeight="1">
      <c r="A165" s="99"/>
      <c r="B165" s="99"/>
      <c r="C165" s="99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99"/>
    </row>
    <row r="166" ht="15.75" customHeight="1">
      <c r="A166" s="99"/>
      <c r="B166" s="99"/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99"/>
    </row>
    <row r="167" ht="15.75" customHeight="1">
      <c r="A167" s="99"/>
      <c r="B167" s="99"/>
      <c r="C167" s="99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</row>
    <row r="168" ht="15.75" customHeight="1">
      <c r="A168" s="99"/>
      <c r="B168" s="99"/>
      <c r="C168" s="99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</row>
    <row r="169" ht="15.75" customHeight="1">
      <c r="A169" s="99"/>
      <c r="B169" s="99"/>
      <c r="C169" s="99"/>
      <c r="D169" s="99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</row>
    <row r="170" ht="15.75" customHeight="1">
      <c r="A170" s="99"/>
      <c r="B170" s="99"/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</row>
    <row r="171" ht="15.75" customHeight="1">
      <c r="A171" s="99"/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</row>
    <row r="172" ht="15.75" customHeight="1">
      <c r="A172" s="99"/>
      <c r="B172" s="99"/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</row>
    <row r="173" ht="15.75" customHeight="1">
      <c r="A173" s="99"/>
      <c r="B173" s="99"/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</row>
    <row r="174" ht="15.75" customHeight="1">
      <c r="A174" s="99"/>
      <c r="B174" s="99"/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</row>
    <row r="175" ht="15.75" customHeight="1">
      <c r="A175" s="99"/>
      <c r="B175" s="99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</row>
    <row r="176" ht="15.75" customHeight="1">
      <c r="A176" s="99"/>
      <c r="B176" s="99"/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</row>
    <row r="177" ht="15.75" customHeight="1">
      <c r="A177" s="99"/>
      <c r="B177" s="99"/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</row>
    <row r="178" ht="15.75" customHeight="1">
      <c r="A178" s="99"/>
      <c r="B178" s="99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</row>
    <row r="179" ht="15.75" customHeight="1">
      <c r="A179" s="99"/>
      <c r="B179" s="99"/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</row>
    <row r="180" ht="15.75" customHeight="1">
      <c r="A180" s="99"/>
      <c r="B180" s="99"/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</row>
    <row r="181" ht="15.75" customHeight="1">
      <c r="A181" s="99"/>
      <c r="B181" s="99"/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</row>
    <row r="182" ht="15.75" customHeight="1">
      <c r="A182" s="99"/>
      <c r="B182" s="99"/>
      <c r="C182" s="99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</row>
    <row r="183" ht="15.75" customHeight="1">
      <c r="A183" s="99"/>
      <c r="B183" s="99"/>
      <c r="C183" s="99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</row>
    <row r="184" ht="15.75" customHeight="1">
      <c r="A184" s="99"/>
      <c r="B184" s="99"/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</row>
    <row r="185" ht="15.75" customHeight="1">
      <c r="A185" s="99"/>
      <c r="B185" s="99"/>
      <c r="C185" s="99"/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</row>
    <row r="186" ht="15.75" customHeight="1">
      <c r="A186" s="99"/>
      <c r="B186" s="99"/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</row>
    <row r="187" ht="15.75" customHeight="1">
      <c r="A187" s="99"/>
      <c r="B187" s="99"/>
      <c r="C187" s="99"/>
      <c r="D187" s="99"/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</row>
    <row r="188" ht="15.75" customHeight="1">
      <c r="A188" s="99"/>
      <c r="B188" s="99"/>
      <c r="C188" s="99"/>
      <c r="D188" s="99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</row>
    <row r="189" ht="15.75" customHeight="1">
      <c r="A189" s="99"/>
      <c r="B189" s="99"/>
      <c r="C189" s="99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</row>
    <row r="190" ht="15.75" customHeight="1">
      <c r="A190" s="99"/>
      <c r="B190" s="99"/>
      <c r="C190" s="99"/>
      <c r="D190" s="99"/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</row>
    <row r="191" ht="15.75" customHeight="1">
      <c r="A191" s="99"/>
      <c r="B191" s="99"/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</row>
    <row r="192" ht="15.75" customHeight="1">
      <c r="A192" s="99"/>
      <c r="B192" s="99"/>
      <c r="C192" s="99"/>
      <c r="D192" s="99"/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</row>
    <row r="193" ht="15.75" customHeight="1">
      <c r="A193" s="99"/>
      <c r="B193" s="99"/>
      <c r="C193" s="99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</row>
    <row r="194" ht="15.75" customHeight="1">
      <c r="A194" s="99"/>
      <c r="B194" s="99"/>
      <c r="C194" s="99"/>
      <c r="D194" s="99"/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</row>
    <row r="195" ht="15.75" customHeight="1">
      <c r="A195" s="99"/>
      <c r="B195" s="99"/>
      <c r="C195" s="99"/>
      <c r="D195" s="99"/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</row>
    <row r="196" ht="15.75" customHeight="1">
      <c r="A196" s="99"/>
      <c r="B196" s="99"/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</row>
    <row r="197" ht="15.75" customHeight="1">
      <c r="A197" s="99"/>
      <c r="B197" s="99"/>
      <c r="C197" s="99"/>
      <c r="D197" s="99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</row>
    <row r="198" ht="15.75" customHeight="1">
      <c r="A198" s="99"/>
      <c r="B198" s="99"/>
      <c r="C198" s="99"/>
      <c r="D198" s="99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</row>
    <row r="199" ht="15.75" customHeight="1">
      <c r="A199" s="99"/>
      <c r="B199" s="99"/>
      <c r="C199" s="99"/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</row>
    <row r="200" ht="15.75" customHeight="1">
      <c r="A200" s="99"/>
      <c r="B200" s="99"/>
      <c r="C200" s="99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</row>
    <row r="201" ht="15.75" customHeight="1">
      <c r="A201" s="99"/>
      <c r="B201" s="99"/>
      <c r="C201" s="99"/>
      <c r="D201" s="99"/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X201" s="99"/>
      <c r="Y201" s="99"/>
      <c r="Z201" s="99"/>
    </row>
    <row r="202" ht="15.75" customHeight="1">
      <c r="A202" s="99"/>
      <c r="B202" s="99"/>
      <c r="C202" s="99"/>
      <c r="D202" s="99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99"/>
      <c r="Z202" s="99"/>
    </row>
    <row r="203" ht="15.75" customHeight="1">
      <c r="A203" s="99"/>
      <c r="B203" s="99"/>
      <c r="C203" s="99"/>
      <c r="D203" s="99"/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  <c r="X203" s="99"/>
      <c r="Y203" s="99"/>
      <c r="Z203" s="99"/>
    </row>
    <row r="204" ht="15.75" customHeight="1">
      <c r="A204" s="99"/>
      <c r="B204" s="99"/>
      <c r="C204" s="99"/>
      <c r="D204" s="99"/>
      <c r="E204" s="99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99"/>
      <c r="Z204" s="99"/>
    </row>
    <row r="205" ht="15.75" customHeight="1">
      <c r="A205" s="99"/>
      <c r="B205" s="99"/>
      <c r="C205" s="99"/>
      <c r="D205" s="99"/>
      <c r="E205" s="99"/>
      <c r="F205" s="99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  <c r="X205" s="99"/>
      <c r="Y205" s="99"/>
      <c r="Z205" s="99"/>
    </row>
    <row r="206" ht="15.75" customHeight="1">
      <c r="A206" s="99"/>
      <c r="B206" s="99"/>
      <c r="C206" s="99"/>
      <c r="D206" s="99"/>
      <c r="E206" s="99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X206" s="99"/>
      <c r="Y206" s="99"/>
      <c r="Z206" s="99"/>
    </row>
    <row r="207" ht="15.75" customHeight="1">
      <c r="A207" s="99"/>
      <c r="B207" s="99"/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</row>
    <row r="208" ht="15.75" customHeight="1">
      <c r="A208" s="99"/>
      <c r="B208" s="99"/>
      <c r="C208" s="99"/>
      <c r="D208" s="99"/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</row>
    <row r="209" ht="15.75" customHeight="1">
      <c r="A209" s="99"/>
      <c r="B209" s="99"/>
      <c r="C209" s="99"/>
      <c r="D209" s="99"/>
      <c r="E209" s="99"/>
      <c r="F209" s="99"/>
      <c r="G209" s="99"/>
      <c r="H209" s="99"/>
      <c r="I209" s="99"/>
      <c r="J209" s="99"/>
      <c r="K209" s="99"/>
      <c r="L209" s="99"/>
      <c r="M209" s="99"/>
      <c r="N209" s="99"/>
      <c r="O209" s="99"/>
      <c r="P209" s="99"/>
      <c r="Q209" s="99"/>
      <c r="R209" s="99"/>
      <c r="S209" s="99"/>
      <c r="T209" s="99"/>
      <c r="U209" s="99"/>
      <c r="V209" s="99"/>
      <c r="W209" s="99"/>
      <c r="X209" s="99"/>
      <c r="Y209" s="99"/>
      <c r="Z209" s="99"/>
    </row>
    <row r="210" ht="15.75" customHeight="1">
      <c r="A210" s="99"/>
      <c r="B210" s="99"/>
      <c r="C210" s="99"/>
      <c r="D210" s="99"/>
      <c r="E210" s="99"/>
      <c r="F210" s="99"/>
      <c r="G210" s="99"/>
      <c r="H210" s="99"/>
      <c r="I210" s="99"/>
      <c r="J210" s="99"/>
      <c r="K210" s="99"/>
      <c r="L210" s="99"/>
      <c r="M210" s="99"/>
      <c r="N210" s="99"/>
      <c r="O210" s="99"/>
      <c r="P210" s="99"/>
      <c r="Q210" s="99"/>
      <c r="R210" s="99"/>
      <c r="S210" s="99"/>
      <c r="T210" s="99"/>
      <c r="U210" s="99"/>
      <c r="V210" s="99"/>
      <c r="W210" s="99"/>
      <c r="X210" s="99"/>
      <c r="Y210" s="99"/>
      <c r="Z210" s="99"/>
    </row>
    <row r="211" ht="15.75" customHeight="1">
      <c r="A211" s="99"/>
      <c r="B211" s="99"/>
      <c r="C211" s="99"/>
      <c r="D211" s="99"/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</row>
    <row r="212" ht="15.75" customHeight="1">
      <c r="A212" s="99"/>
      <c r="B212" s="99"/>
      <c r="C212" s="99"/>
      <c r="D212" s="99"/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</row>
    <row r="213" ht="15.75" customHeight="1">
      <c r="A213" s="99"/>
      <c r="B213" s="99"/>
      <c r="C213" s="99"/>
      <c r="D213" s="99"/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</row>
    <row r="214" ht="15.75" customHeight="1">
      <c r="A214" s="99"/>
      <c r="B214" s="99"/>
      <c r="C214" s="99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</row>
    <row r="215" ht="15.75" customHeight="1">
      <c r="A215" s="99"/>
      <c r="B215" s="99"/>
      <c r="C215" s="99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</row>
    <row r="216" ht="15.75" customHeight="1">
      <c r="A216" s="99"/>
      <c r="B216" s="99"/>
      <c r="C216" s="99"/>
      <c r="D216" s="99"/>
      <c r="E216" s="99"/>
      <c r="F216" s="99"/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</row>
    <row r="217" ht="15.75" customHeight="1">
      <c r="A217" s="99"/>
      <c r="B217" s="99"/>
      <c r="C217" s="99"/>
      <c r="D217" s="99"/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</row>
    <row r="218" ht="15.75" customHeight="1">
      <c r="A218" s="99"/>
      <c r="B218" s="99"/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</row>
    <row r="219" ht="15.75" customHeight="1">
      <c r="A219" s="99"/>
      <c r="B219" s="99"/>
      <c r="C219" s="99"/>
      <c r="D219" s="99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</row>
    <row r="220" ht="15.75" customHeight="1">
      <c r="A220" s="99"/>
      <c r="B220" s="99"/>
      <c r="C220" s="99"/>
      <c r="D220" s="99"/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</row>
    <row r="221" ht="15.75" customHeight="1">
      <c r="A221" s="99"/>
      <c r="B221" s="99"/>
      <c r="C221" s="99"/>
      <c r="D221" s="99"/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X221" s="99"/>
      <c r="Y221" s="99"/>
      <c r="Z221" s="99"/>
    </row>
    <row r="222" ht="15.75" customHeight="1">
      <c r="A222" s="99"/>
      <c r="B222" s="99"/>
      <c r="C222" s="99"/>
      <c r="D222" s="99"/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I1:L7"/>
    <mergeCell ref="P1:R2"/>
    <mergeCell ref="I8:I9"/>
    <mergeCell ref="J8:J9"/>
    <mergeCell ref="K8:K9"/>
    <mergeCell ref="L8:L9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2019-09-18T18:10:52Z</dcterms:created>
  <dc:creator>Mark Stephens</dc:creator>
</cp:coreProperties>
</file>